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-OVZ\2019 Zadávací dokumentace\VZMR\VZ-2019-001188 - Instrumentárium pro ORTOP\"/>
    </mc:Choice>
  </mc:AlternateContent>
  <bookViews>
    <workbookView xWindow="0" yWindow="0" windowWidth="28800" windowHeight="124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6" i="1" l="1"/>
  <c r="K7" i="1"/>
  <c r="J6" i="1"/>
  <c r="M6" i="1" s="1"/>
  <c r="J7" i="1"/>
  <c r="M7" i="1" s="1"/>
  <c r="L7" i="1" l="1"/>
  <c r="L6" i="1"/>
  <c r="J5" i="1"/>
  <c r="M5" i="1" l="1"/>
  <c r="M8" i="1" s="1"/>
  <c r="K5" i="1"/>
  <c r="K8" i="1" s="1"/>
  <c r="L5" i="1" l="1"/>
  <c r="L8" i="1" s="1"/>
</calcChain>
</file>

<file path=xl/sharedStrings.xml><?xml version="1.0" encoding="utf-8"?>
<sst xmlns="http://schemas.openxmlformats.org/spreadsheetml/2006/main" count="30" uniqueCount="30">
  <si>
    <t>Název</t>
  </si>
  <si>
    <t>Počet kusů</t>
  </si>
  <si>
    <t>Cena za kus bez DPH</t>
  </si>
  <si>
    <t>Cena za kus s DPH</t>
  </si>
  <si>
    <t>CELKEM</t>
  </si>
  <si>
    <t>Katalog. číslo</t>
  </si>
  <si>
    <t>Výrobce</t>
  </si>
  <si>
    <t>Cena celkem bez DPH</t>
  </si>
  <si>
    <t>Vyčíslení DPH</t>
  </si>
  <si>
    <t>Kompatibilní s ..</t>
  </si>
  <si>
    <t>Cenová nabídka firmy ……………….</t>
  </si>
  <si>
    <t>Příloha č. 1 - Cenové ujednání</t>
  </si>
  <si>
    <t>Název včetně rozměrů</t>
  </si>
  <si>
    <t>Katalog. číslo K. STORZ</t>
  </si>
  <si>
    <t xml:space="preserve">Požadavky FNOL </t>
  </si>
  <si>
    <t>a)</t>
  </si>
  <si>
    <t>b)</t>
  </si>
  <si>
    <t>c)</t>
  </si>
  <si>
    <t>28731 BWA</t>
  </si>
  <si>
    <t>Optika rigidní, úhel pohledu 30°, prům. 4 mm, pracovní délka 18 cm</t>
  </si>
  <si>
    <t xml:space="preserve"> 28130 CR</t>
  </si>
  <si>
    <t>instrumentáriem KARL STORZ</t>
  </si>
  <si>
    <t>instrumentáriem KARL STORZ (HOPKINS teleskopy 0°, 30°, 70° a obturátory 28130BC/BT, 28140 O)</t>
  </si>
  <si>
    <t xml:space="preserve">Pouzdro arthroskopické (High-Flow Arthroskope Sheath), se západkovým spojovacím mechanismem snap-in, průměr 6 mm, pracovní délka 13,5 cm, 2 uzavírací kohouty, otočný </t>
  </si>
  <si>
    <t>instrumentáriem KARL STORZ (pouzdra artroskopická k. č. 28131 CR/R, 28130 CR/R)</t>
  </si>
  <si>
    <t>Obturátor semisharp</t>
  </si>
  <si>
    <t>28130 BT</t>
  </si>
  <si>
    <t>„Instrumentárium pro ORTOP“</t>
  </si>
  <si>
    <t>Označení položky</t>
  </si>
  <si>
    <t>Cena celkem            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</si>
</sst>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4" xfId="0" applyNumberForma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4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 wrapText="1"/>
    </xf>
    <xf numFmtId="44" fontId="6" fillId="0" borderId="29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3" xfId="0" applyNumberFormat="1" applyFont="1" applyBorder="1" applyAlignment="1">
      <alignment horizontal="center" vertical="center" wrapText="1"/>
    </xf>
    <xf numFmtId="44" fontId="6" fillId="0" borderId="28" xfId="0" applyNumberFormat="1" applyFont="1" applyBorder="1" applyAlignment="1">
      <alignment horizontal="center" vertical="center" wrapText="1"/>
    </xf>
    <xf numFmtId="44" fontId="6" fillId="0" borderId="30" xfId="0" applyNumberFormat="1" applyFont="1" applyBorder="1" applyAlignment="1">
      <alignment horizontal="center" vertical="center" wrapText="1"/>
    </xf>
    <xf numFmtId="44" fontId="7" fillId="2" borderId="3" xfId="0" applyNumberFormat="1" applyFont="1" applyFill="1" applyBorder="1" applyAlignment="1">
      <alignment horizontal="center" vertical="center" wrapText="1"/>
    </xf>
    <xf numFmtId="44" fontId="7" fillId="2" borderId="10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="80" zoomScaleNormal="80" workbookViewId="0">
      <selection activeCell="M4" sqref="M4"/>
    </sheetView>
  </sheetViews>
  <sheetFormatPr defaultColWidth="9.109375" defaultRowHeight="14.4" x14ac:dyDescent="0.3"/>
  <cols>
    <col min="1" max="1" width="15.5546875" style="1" customWidth="1"/>
    <col min="2" max="2" width="34.109375" style="1" customWidth="1"/>
    <col min="3" max="3" width="13.21875" style="1" customWidth="1"/>
    <col min="4" max="4" width="29.77734375" style="1" customWidth="1"/>
    <col min="5" max="5" width="11.6640625" style="2" bestFit="1" customWidth="1"/>
    <col min="6" max="6" width="33.6640625" style="2" customWidth="1"/>
    <col min="7" max="7" width="14" style="2" customWidth="1"/>
    <col min="8" max="8" width="10.5546875" style="2" bestFit="1" customWidth="1"/>
    <col min="9" max="13" width="15.77734375" style="2" customWidth="1"/>
    <col min="14" max="16384" width="9.109375" style="1"/>
  </cols>
  <sheetData>
    <row r="1" spans="1:13" ht="23.25" customHeight="1" thickBot="1" x14ac:dyDescent="0.35">
      <c r="A1" s="34" t="s">
        <v>11</v>
      </c>
      <c r="B1" s="34"/>
    </row>
    <row r="2" spans="1:13" s="4" customFormat="1" ht="61.5" customHeight="1" thickBot="1" x14ac:dyDescent="0.4">
      <c r="A2" s="35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5" customFormat="1" ht="38.25" customHeight="1" thickBot="1" x14ac:dyDescent="0.35">
      <c r="A3" s="40" t="s">
        <v>14</v>
      </c>
      <c r="B3" s="48"/>
      <c r="C3" s="48"/>
      <c r="D3" s="48"/>
      <c r="E3" s="49"/>
      <c r="F3" s="40" t="s">
        <v>10</v>
      </c>
      <c r="G3" s="41"/>
      <c r="H3" s="41"/>
      <c r="I3" s="41"/>
      <c r="J3" s="41"/>
      <c r="K3" s="41"/>
      <c r="L3" s="41"/>
      <c r="M3" s="42"/>
    </row>
    <row r="4" spans="1:13" s="3" customFormat="1" ht="47.4" thickBot="1" x14ac:dyDescent="0.35">
      <c r="A4" s="20" t="s">
        <v>28</v>
      </c>
      <c r="B4" s="8" t="s">
        <v>0</v>
      </c>
      <c r="C4" s="9" t="s">
        <v>13</v>
      </c>
      <c r="D4" s="9" t="s">
        <v>9</v>
      </c>
      <c r="E4" s="10" t="s">
        <v>1</v>
      </c>
      <c r="F4" s="8" t="s">
        <v>12</v>
      </c>
      <c r="G4" s="9" t="s">
        <v>5</v>
      </c>
      <c r="H4" s="9" t="s">
        <v>6</v>
      </c>
      <c r="I4" s="9" t="s">
        <v>2</v>
      </c>
      <c r="J4" s="9" t="s">
        <v>3</v>
      </c>
      <c r="K4" s="9" t="s">
        <v>7</v>
      </c>
      <c r="L4" s="9" t="s">
        <v>8</v>
      </c>
      <c r="M4" s="10" t="s">
        <v>29</v>
      </c>
    </row>
    <row r="5" spans="1:13" ht="67.5" customHeight="1" x14ac:dyDescent="0.3">
      <c r="A5" s="24" t="s">
        <v>15</v>
      </c>
      <c r="B5" s="17" t="s">
        <v>19</v>
      </c>
      <c r="C5" s="16" t="s">
        <v>18</v>
      </c>
      <c r="D5" s="26" t="s">
        <v>21</v>
      </c>
      <c r="E5" s="22">
        <v>12</v>
      </c>
      <c r="F5" s="31"/>
      <c r="G5" s="29"/>
      <c r="H5" s="29"/>
      <c r="I5" s="6"/>
      <c r="J5" s="30">
        <f>I5*1.21</f>
        <v>0</v>
      </c>
      <c r="K5" s="50">
        <f>I5*E5</f>
        <v>0</v>
      </c>
      <c r="L5" s="50">
        <f>M5-K5</f>
        <v>0</v>
      </c>
      <c r="M5" s="51">
        <f>J5*E5</f>
        <v>0</v>
      </c>
    </row>
    <row r="6" spans="1:13" ht="75" customHeight="1" x14ac:dyDescent="0.3">
      <c r="A6" s="25" t="s">
        <v>16</v>
      </c>
      <c r="B6" s="12" t="s">
        <v>23</v>
      </c>
      <c r="C6" s="11" t="s">
        <v>20</v>
      </c>
      <c r="D6" s="11" t="s">
        <v>22</v>
      </c>
      <c r="E6" s="23">
        <v>12</v>
      </c>
      <c r="F6" s="25"/>
      <c r="G6" s="11"/>
      <c r="H6" s="11"/>
      <c r="I6" s="13"/>
      <c r="J6" s="13">
        <f t="shared" ref="J6:J7" si="0">I6*1.21</f>
        <v>0</v>
      </c>
      <c r="K6" s="52">
        <f>I6*E6</f>
        <v>0</v>
      </c>
      <c r="L6" s="52">
        <f t="shared" ref="L6:L7" si="1">M6-K6</f>
        <v>0</v>
      </c>
      <c r="M6" s="53">
        <f>J6*E6</f>
        <v>0</v>
      </c>
    </row>
    <row r="7" spans="1:13" ht="67.5" customHeight="1" thickBot="1" x14ac:dyDescent="0.35">
      <c r="A7" s="27" t="s">
        <v>17</v>
      </c>
      <c r="B7" s="15" t="s">
        <v>25</v>
      </c>
      <c r="C7" s="14" t="s">
        <v>26</v>
      </c>
      <c r="D7" s="21" t="s">
        <v>24</v>
      </c>
      <c r="E7" s="28">
        <v>12</v>
      </c>
      <c r="F7" s="32"/>
      <c r="G7" s="18"/>
      <c r="H7" s="18"/>
      <c r="I7" s="19"/>
      <c r="J7" s="33">
        <f t="shared" si="0"/>
        <v>0</v>
      </c>
      <c r="K7" s="54">
        <f>I7*E7</f>
        <v>0</v>
      </c>
      <c r="L7" s="54">
        <f t="shared" si="1"/>
        <v>0</v>
      </c>
      <c r="M7" s="55">
        <f>J7*E7</f>
        <v>0</v>
      </c>
    </row>
    <row r="8" spans="1:13" ht="50.25" customHeight="1" thickBot="1" x14ac:dyDescent="0.35">
      <c r="A8" s="38" t="s">
        <v>4</v>
      </c>
      <c r="B8" s="39"/>
      <c r="C8" s="43"/>
      <c r="D8" s="44"/>
      <c r="E8" s="7">
        <f>SUM(E5:E7)</f>
        <v>36</v>
      </c>
      <c r="F8" s="45"/>
      <c r="G8" s="46"/>
      <c r="H8" s="46"/>
      <c r="I8" s="46"/>
      <c r="J8" s="47"/>
      <c r="K8" s="56">
        <f>SUM(K5)</f>
        <v>0</v>
      </c>
      <c r="L8" s="57">
        <f>SUM(L5)</f>
        <v>0</v>
      </c>
      <c r="M8" s="58">
        <f>SUM(M5)</f>
        <v>0</v>
      </c>
    </row>
  </sheetData>
  <mergeCells count="7">
    <mergeCell ref="F8:J8"/>
    <mergeCell ref="A2:M2"/>
    <mergeCell ref="A3:E3"/>
    <mergeCell ref="A8:B8"/>
    <mergeCell ref="F3:M3"/>
    <mergeCell ref="C8:D8"/>
    <mergeCell ref="A1:B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2019-04-03T09:13:31Z</cp:lastPrinted>
  <dcterms:created xsi:type="dcterms:W3CDTF">2016-05-10T07:37:47Z</dcterms:created>
  <dcterms:modified xsi:type="dcterms:W3CDTF">2019-11-11T12:11:13Z</dcterms:modified>
</cp:coreProperties>
</file>