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_04_28 - Chlazení mís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'2022_04_28 - Chlazení mís...'!$C$126:$K$220</definedName>
    <definedName name="_xlnm.Print_Area" localSheetId="1">'2022_04_28 - Chlazení mís...'!$C$4:$J$76,'2022_04_28 - Chlazení mís...'!$C$82:$J$110,'2022_04_28 - Chlazení mís...'!$C$116:$K$220</definedName>
    <definedName name="_xlnm.Print_Titles" localSheetId="1">'2022_04_28 - Chlazení mís...'!$126:$126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T210"/>
  <c r="R211"/>
  <c r="R210"/>
  <c r="P211"/>
  <c r="P210"/>
  <c r="BI208"/>
  <c r="BH208"/>
  <c r="BG208"/>
  <c r="BF208"/>
  <c r="T208"/>
  <c r="T207"/>
  <c r="R208"/>
  <c r="R207"/>
  <c r="P208"/>
  <c r="P207"/>
  <c r="BI204"/>
  <c r="BH204"/>
  <c r="BG204"/>
  <c r="BF204"/>
  <c r="T204"/>
  <c r="T203"/>
  <c r="R204"/>
  <c r="R203"/>
  <c r="P204"/>
  <c r="P203"/>
  <c r="BI201"/>
  <c r="BH201"/>
  <c r="BG201"/>
  <c r="BF201"/>
  <c r="T201"/>
  <c r="T200"/>
  <c r="T199"/>
  <c r="R201"/>
  <c r="R200"/>
  <c r="R199"/>
  <c r="P201"/>
  <c r="P200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0"/>
  <c r="J89"/>
  <c r="F89"/>
  <c r="F87"/>
  <c r="E85"/>
  <c r="J16"/>
  <c r="E16"/>
  <c r="F124"/>
  <c r="J15"/>
  <c r="J10"/>
  <c r="J87"/>
  <c i="1" r="L90"/>
  <c r="AM90"/>
  <c r="AM89"/>
  <c r="L89"/>
  <c r="AM87"/>
  <c r="L87"/>
  <c r="L85"/>
  <c r="L84"/>
  <c i="2" r="BK204"/>
  <c r="BK211"/>
  <c r="J211"/>
  <c r="BK208"/>
  <c r="J208"/>
  <c r="J204"/>
  <c r="BK201"/>
  <c r="J201"/>
  <c r="BK197"/>
  <c r="J197"/>
  <c r="BK195"/>
  <c r="J195"/>
  <c r="BK193"/>
  <c r="J193"/>
  <c r="BK190"/>
  <c r="J190"/>
  <c r="BK186"/>
  <c r="J186"/>
  <c r="BK184"/>
  <c r="J184"/>
  <c r="BK182"/>
  <c r="J182"/>
  <c r="BK180"/>
  <c r="J180"/>
  <c r="BK176"/>
  <c r="J176"/>
  <c r="BK174"/>
  <c r="J174"/>
  <c r="BK171"/>
  <c r="J171"/>
  <c r="BK169"/>
  <c r="J169"/>
  <c r="BK167"/>
  <c r="J167"/>
  <c r="BK165"/>
  <c r="J165"/>
  <c r="BK163"/>
  <c r="J163"/>
  <c r="J161"/>
  <c r="J158"/>
  <c r="J154"/>
  <c r="BK152"/>
  <c r="J148"/>
  <c r="J146"/>
  <c r="J140"/>
  <c r="BK138"/>
  <c r="BK136"/>
  <c r="BK132"/>
  <c r="BK130"/>
  <c r="J214"/>
  <c r="BK219"/>
  <c r="J219"/>
  <c r="J156"/>
  <c r="J152"/>
  <c r="BK150"/>
  <c r="BK148"/>
  <c r="BK144"/>
  <c r="BK142"/>
  <c r="J136"/>
  <c r="J134"/>
  <c r="J130"/>
  <c i="1" r="AS94"/>
  <c i="2" r="BK216"/>
  <c r="J216"/>
  <c r="BK214"/>
  <c r="BK161"/>
  <c r="BK158"/>
  <c r="BK156"/>
  <c r="BK154"/>
  <c r="J150"/>
  <c r="BK146"/>
  <c r="J144"/>
  <c r="J142"/>
  <c r="BK140"/>
  <c r="J138"/>
  <c r="BK134"/>
  <c r="J132"/>
  <c l="1" r="R206"/>
  <c r="BK192"/>
  <c r="J192"/>
  <c r="J101"/>
  <c r="P192"/>
  <c r="R192"/>
  <c r="T192"/>
  <c r="BK213"/>
  <c r="J213"/>
  <c r="J108"/>
  <c r="R213"/>
  <c r="BK129"/>
  <c r="J129"/>
  <c r="J96"/>
  <c r="P129"/>
  <c r="P128"/>
  <c r="P213"/>
  <c r="P206"/>
  <c r="T213"/>
  <c r="T206"/>
  <c r="R129"/>
  <c r="R128"/>
  <c r="R127"/>
  <c r="T129"/>
  <c r="BK173"/>
  <c r="J173"/>
  <c r="J97"/>
  <c r="P173"/>
  <c r="R173"/>
  <c r="T173"/>
  <c r="BK179"/>
  <c r="J179"/>
  <c r="J99"/>
  <c r="P179"/>
  <c r="P178"/>
  <c r="R179"/>
  <c r="R178"/>
  <c r="T179"/>
  <c r="T178"/>
  <c r="BE132"/>
  <c r="BE138"/>
  <c r="BE144"/>
  <c r="BE152"/>
  <c r="BE154"/>
  <c r="BE158"/>
  <c r="BE161"/>
  <c r="BE163"/>
  <c r="BE214"/>
  <c r="BE216"/>
  <c r="BK200"/>
  <c r="J200"/>
  <c r="J103"/>
  <c r="BK203"/>
  <c r="J203"/>
  <c r="J104"/>
  <c r="J121"/>
  <c r="BE142"/>
  <c r="BE146"/>
  <c r="BK218"/>
  <c r="J218"/>
  <c r="J109"/>
  <c r="BE211"/>
  <c r="BK207"/>
  <c r="J207"/>
  <c r="J106"/>
  <c r="BK210"/>
  <c r="J210"/>
  <c r="J107"/>
  <c r="F90"/>
  <c r="BE130"/>
  <c r="BE134"/>
  <c r="BE136"/>
  <c r="BE140"/>
  <c r="BE148"/>
  <c r="BE150"/>
  <c r="BE156"/>
  <c r="BE165"/>
  <c r="BE167"/>
  <c r="BE169"/>
  <c r="BE171"/>
  <c r="BE174"/>
  <c r="BE176"/>
  <c r="BE180"/>
  <c r="BE182"/>
  <c r="BE184"/>
  <c r="BE186"/>
  <c r="BE190"/>
  <c r="BE193"/>
  <c r="BE195"/>
  <c r="BE197"/>
  <c r="BE201"/>
  <c r="BE208"/>
  <c r="BE204"/>
  <c r="BE219"/>
  <c r="BK189"/>
  <c r="J189"/>
  <c r="J100"/>
  <c r="F33"/>
  <c i="1" r="BB95"/>
  <c r="BB94"/>
  <c r="W31"/>
  <c i="2" r="F35"/>
  <c i="1" r="BD95"/>
  <c r="BD94"/>
  <c r="W33"/>
  <c i="2" r="F34"/>
  <c i="1" r="BC95"/>
  <c r="BC94"/>
  <c r="W32"/>
  <c i="2" r="F32"/>
  <c i="1" r="BA95"/>
  <c r="BA94"/>
  <c r="W30"/>
  <c i="2" r="J32"/>
  <c i="1" r="AW95"/>
  <c i="2" l="1" r="P127"/>
  <c i="1" r="AU95"/>
  <c i="2" r="T128"/>
  <c r="T127"/>
  <c r="BK128"/>
  <c r="J128"/>
  <c r="J95"/>
  <c r="BK199"/>
  <c r="J199"/>
  <c r="J102"/>
  <c r="BK206"/>
  <c r="J206"/>
  <c r="J105"/>
  <c r="BK178"/>
  <c r="J178"/>
  <c r="J98"/>
  <c i="1" r="AU94"/>
  <c r="AY94"/>
  <c i="2" r="F31"/>
  <c i="1" r="AZ95"/>
  <c r="AZ94"/>
  <c r="W29"/>
  <c r="AX94"/>
  <c r="AW94"/>
  <c r="AK30"/>
  <c i="2" r="J31"/>
  <c i="1" r="AV95"/>
  <c r="AT95"/>
  <c i="2" l="1" r="BK127"/>
  <c r="J127"/>
  <c r="J94"/>
  <c i="1" r="AV94"/>
  <c r="AK29"/>
  <c i="2" l="1" r="J28"/>
  <c i="1" r="AG95"/>
  <c r="AN95"/>
  <c r="AT94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<sst xmlns="http://schemas.openxmlformats.org/spreadsheetml/2006/main">
  <si>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</si>
  <si>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</si>
  <si>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</si>
  <si>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</si>
  <si>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</si>
  <si>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{4e4253c7-b0c3-4701-83b7-f6eed5bdd8df}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</si>
  <si>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</si>
  <si>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</si>
  <si>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</si>
  <si>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</si>
  <si>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</si>
  <si>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</si>
  <si>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</si>
  <si>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</si>
  <si>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2022_04_28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</si>
  <si>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</si>
  <si>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</si>
  <si>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Chlazení místností OPECH v 1.NP - objekt A</t>
  </si>
  <si>
    <t>KSO:</t>
  </si>
  <si>
    <t>CC-CZ:</t>
  </si>
  <si>
    <t>Místo:</t>
  </si>
  <si>
    <t>olomouc</t>
  </si>
  <si>
    <t>Datum:</t>
  </si>
  <si>
    <t>28. 4. 2022</t>
  </si>
  <si>
    <t>Zadavatel:</t>
  </si>
  <si>
    <t>IČ:</t>
  </si>
  <si>
    <t>FN Olomouc - I.P.Pavlova 185/6, Olomouc</t>
  </si>
  <si>
    <t>DIČ:</t>
  </si>
  <si>
    <t>Uchazeč:</t>
  </si>
  <si>
    <t>Vyplň údaj</t>
  </si>
  <si>
    <t>Projektant:</t>
  </si>
  <si>
    <t>Milan Vician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</si>
  <si>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</si>
  <si>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</si>
  <si>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</si>
  <si>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</si>
  <si>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</si>
  <si>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</si>
  <si>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</si>
  <si>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</si>
  <si>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</si>
  <si>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</si>
  <si>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</si>
  <si>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</si>
  <si>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</si>
  <si>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</si>
  <si>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</si>
  <si>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</si>
  <si>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</si>
  <si>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</si>
  <si>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</si>
  <si>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</si>
  <si>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</si>
  <si>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</si>
  <si>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</si>
  <si>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</si>
  <si>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</si>
  <si>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</si>
  <si>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</si>
  <si>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</si>
  <si>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</si>
  <si>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</si>
  <si>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</si>
  <si>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</si>
  <si>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</si>
  <si>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</si>
  <si>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</si>
  <si>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</si>
  <si>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</si>
  <si>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</si>
  <si>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</si>
  <si>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</si>
  <si>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</si>
  <si>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</si>
  <si>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</si>
  <si>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</si>
  <si>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</si>
  <si>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</si>
  <si>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</si>
  <si>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</si>
  <si>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</si>
  <si>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</si>
  <si>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</si>
  <si>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</si>
  <si>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</si>
  <si>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</si>
  <si>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</si>
  <si>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</si>
  <si>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</si>
  <si>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</si>
  <si>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</si>
  <si>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749 -  Elektromontáže</t>
  </si>
  <si>
    <t>M - Práce a dodávky M</t>
  </si>
  <si>
    <t xml:space="preserve">    46-M - Zemní práce při extr.mont.pracích</t>
  </si>
  <si>
    <t>HZS - Hodinové zúčtovací sazby</t>
  </si>
  <si>
    <t>OST - Ostatní</t>
  </si>
  <si>
    <t>Ostatní - Ostatní</t>
  </si>
  <si>
    <t xml:space="preserve">    N - Náklady</t>
  </si>
  <si>
    <t>R -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</si>
  <si>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</si>
  <si>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</si>
  <si>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</si>
  <si>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</si>
  <si>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</si>
  <si>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</si>
  <si>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</si>
  <si>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</si>
  <si>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</si>
  <si>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</si>
  <si>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</si>
  <si>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</si>
  <si>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</si>
  <si>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</si>
  <si>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</si>
  <si>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</si>
  <si>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</si>
  <si>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</si>
  <si>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</si>
  <si>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</si>
  <si>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</si>
  <si>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</si>
  <si>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</si>
  <si>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</si>
  <si>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741110143</t>
  </si>
  <si>
    <t>Montáž trubka pancéřová kovová tuhá závitová D přes 29 do 42 mm uložená pevně</t>
  </si>
  <si>
    <t>m</t>
  </si>
  <si>
    <t>CS ÚRS 2021 01</t>
  </si>
  <si>
    <t>16</t>
  </si>
  <si>
    <t>-1476181919</t>
  </si>
  <si>
    <t>PP</t>
  </si>
  <si>
    <t>Montáž trubek pancéřových elektroinstalačních s nasunutím nebo našroubováním do krabic kovových tuhých závitových, uložených pevně, Ø přes 29 do 42 mm</t>
  </si>
  <si>
    <t>M</t>
  </si>
  <si>
    <t>R_341_105</t>
  </si>
  <si>
    <t>TR. OCEL. NEZÁVIT. - F -6240 ZN</t>
  </si>
  <si>
    <t>32</t>
  </si>
  <si>
    <t>1728341465</t>
  </si>
  <si>
    <t>3</t>
  </si>
  <si>
    <t>R_341_12</t>
  </si>
  <si>
    <t>Protipožární ucpávka , komplet vč.mtž.</t>
  </si>
  <si>
    <t>m2</t>
  </si>
  <si>
    <t>-1788627110</t>
  </si>
  <si>
    <t>4</t>
  </si>
  <si>
    <t>741112301</t>
  </si>
  <si>
    <t>Montáž rozvodka pancéřová plastová čtyřhranná 117x117 mm</t>
  </si>
  <si>
    <t>kus</t>
  </si>
  <si>
    <t>219694406</t>
  </si>
  <si>
    <t>Montáž krabic pancéřových bez napojení na trubky a lišty a demontáže a montáže víčka rozvodek se zapojením vodičů na svorkovnici plastových čtyřhranných, vel. 117x117 mm</t>
  </si>
  <si>
    <t>5</t>
  </si>
  <si>
    <t>R_341_103</t>
  </si>
  <si>
    <t>6455-11P 5p krabice vodotěsná</t>
  </si>
  <si>
    <t>214950394</t>
  </si>
  <si>
    <t>6</t>
  </si>
  <si>
    <t>741122016</t>
  </si>
  <si>
    <t>Montáž kabel Cu bez ukončení uložený pod omítku plný kulatý 3x2,5 až 6 mm2 (např. CYKY)</t>
  </si>
  <si>
    <t>297137592</t>
  </si>
  <si>
    <t>Montáž kabelů měděných bez ukončení uložených pod omítku plných kulatých (např. CYKY), počtu a průřezu žil 3x2,5 až 6 mm2</t>
  </si>
  <si>
    <t>7</t>
  </si>
  <si>
    <t>R_341_101_01</t>
  </si>
  <si>
    <t xml:space="preserve">silový kabel s klas. B2cas1d0, barvy žíl:  J, průřez 3x2,5mm2</t>
  </si>
  <si>
    <t>93744041</t>
  </si>
  <si>
    <t xml:space="preserve">silový kabel s klas. B2cas1d0, barvy žíl:  J, průřez 3x1,5mm2</t>
  </si>
  <si>
    <t>8</t>
  </si>
  <si>
    <t>741122031</t>
  </si>
  <si>
    <t>Montáž kabel Cu bez ukončení uložený pod omítku plný kulatý 5x1,5 až 2,5 mm2 (např. CYKY)</t>
  </si>
  <si>
    <t>1649026551</t>
  </si>
  <si>
    <t>Montáž kabelů měděných bez ukončení uložených pod omítku plných kulatých (např. CYKY), počtu a průřezu žil 5x1,5 až 2,5 mm2</t>
  </si>
  <si>
    <t>9</t>
  </si>
  <si>
    <t>R_341_101_015</t>
  </si>
  <si>
    <t xml:space="preserve">silový kabel s klas. B2cas1d0, barvy žíl:  J, průřez 5x2,5mm2</t>
  </si>
  <si>
    <t>-835885298</t>
  </si>
  <si>
    <t>10</t>
  </si>
  <si>
    <t>741130003</t>
  </si>
  <si>
    <t>Ukončení vodič izolovaný do 4 mm2 v rozváděči nebo na přístroji</t>
  </si>
  <si>
    <t>1127037989</t>
  </si>
  <si>
    <t>Ukončení vodičů izolovaných s označením a zapojením v rozváděči nebo na přístroji, průřezu žíly do 4 mm2</t>
  </si>
  <si>
    <t>11</t>
  </si>
  <si>
    <t>R_341_14</t>
  </si>
  <si>
    <t xml:space="preserve">silový vodic s Cu jádrem  s klas. B2cas1d0 - barva GNYE, průřez 4mm</t>
  </si>
  <si>
    <t>-2038482188</t>
  </si>
  <si>
    <t>12</t>
  </si>
  <si>
    <t>741132103</t>
  </si>
  <si>
    <t>Ukončení kabelů 3x1,5 až 4 mm2 smršťovací záklopkou nebo páskem bez letování</t>
  </si>
  <si>
    <t>-1179246217</t>
  </si>
  <si>
    <t>Ukončení kabelů smršťovací záklopkou nebo páskou se zapojením bez letování, počtu a průřezu žil 3x1,5 až 4 mm2</t>
  </si>
  <si>
    <t>13</t>
  </si>
  <si>
    <t>741132145</t>
  </si>
  <si>
    <t>Ukončení kabelů 5x1,5 až 4 mm2 smršťovací záklopkou nebo páskem bez letování</t>
  </si>
  <si>
    <t>1131602581</t>
  </si>
  <si>
    <t>Ukončení kabelů smršťovací záklopkou nebo páskou se zapojením bez letování, počtu a průřezu žil 5x1,5 až 4 mm2</t>
  </si>
  <si>
    <t>14</t>
  </si>
  <si>
    <t>741320101</t>
  </si>
  <si>
    <t>Montáž jistič jednopólový nn do 25 A bez krytu</t>
  </si>
  <si>
    <t>1008735437</t>
  </si>
  <si>
    <t>Montáž jističů se zapojením vodičů jednopólových nn do 25 A bez krytu</t>
  </si>
  <si>
    <t>358221570_2</t>
  </si>
  <si>
    <t>jistič 1pólový-charakteristika C LPN (LSN) 16C/1</t>
  </si>
  <si>
    <t>512</t>
  </si>
  <si>
    <t>1626999328</t>
  </si>
  <si>
    <t>jistič 1pólový-charakteristika C 10A</t>
  </si>
  <si>
    <t>P</t>
  </si>
  <si>
    <t>Poznámka k položce:_x000d_
EAN: 8590125338925</t>
  </si>
  <si>
    <t>741320161</t>
  </si>
  <si>
    <t>Montáž jističů třípólových nn do 25 A bez krytu</t>
  </si>
  <si>
    <t>1517893312</t>
  </si>
  <si>
    <t>Montáž jističů se zapojením vodičů třípólových nn do 25 A bez krytu</t>
  </si>
  <si>
    <t>17</t>
  </si>
  <si>
    <t>R35589_2</t>
  </si>
  <si>
    <t>jistič 3pólový-charakteristika D LPN (LSN) 16D/3</t>
  </si>
  <si>
    <t>-86041962</t>
  </si>
  <si>
    <t>18</t>
  </si>
  <si>
    <t>R.503</t>
  </si>
  <si>
    <t>kabelovy stitek</t>
  </si>
  <si>
    <t>1471248402</t>
  </si>
  <si>
    <t>19</t>
  </si>
  <si>
    <t>741410071</t>
  </si>
  <si>
    <t>Montáž pospojování ochranné konstrukce ostatní vodičem do 16 mm2 uloženým volně nebo pod omítku</t>
  </si>
  <si>
    <t>1856029513</t>
  </si>
  <si>
    <t>Montáž uzemňovacího vedení s upevněním, propojením a připojením pomocí svorek doplňků ostatních konstrukcí vodičem průřezu do 16 mm2, uloženým volně nebo pod omítkou</t>
  </si>
  <si>
    <t>20</t>
  </si>
  <si>
    <t>741910051</t>
  </si>
  <si>
    <t>Montáž závěs kabelový hřebenový do 5 kabelů</t>
  </si>
  <si>
    <t>1930810820</t>
  </si>
  <si>
    <t>Montáž kabelových závěsů bez osazení úchytných prvků hřebenových, pro uložení do 5 kabelů</t>
  </si>
  <si>
    <t>R_522_01</t>
  </si>
  <si>
    <t>Demontáž stávající VZT jednotek</t>
  </si>
  <si>
    <t>hod</t>
  </si>
  <si>
    <t>1714791904</t>
  </si>
  <si>
    <t>749</t>
  </si>
  <si>
    <t xml:space="preserve"> Elektromontáže</t>
  </si>
  <si>
    <t>22</t>
  </si>
  <si>
    <t>RK-010</t>
  </si>
  <si>
    <t>Podružný materiál</t>
  </si>
  <si>
    <t>-784351477</t>
  </si>
  <si>
    <t>23</t>
  </si>
  <si>
    <t>RK-011</t>
  </si>
  <si>
    <t>Prořez</t>
  </si>
  <si>
    <t>-821852250</t>
  </si>
  <si>
    <t>Práce a dodávky M</t>
  </si>
  <si>
    <t>46-M</t>
  </si>
  <si>
    <t>Zemní práce při extr.mont.pracích</t>
  </si>
  <si>
    <t>24</t>
  </si>
  <si>
    <t>460680243</t>
  </si>
  <si>
    <t>Vybourání otvorů ve zdivu železobetonovém plochy do 0,25 m2, tloušťky do 45 cm</t>
  </si>
  <si>
    <t>64</t>
  </si>
  <si>
    <t>1464883357</t>
  </si>
  <si>
    <t xml:space="preserve">Prorážení otvorů a ostatní bourací práce  vybourání otvoru ve zdivu železobetonovém plochy přes 0,09 do 0,25 m2 a tloušťky přes 30 do 45 cm</t>
  </si>
  <si>
    <t>25</t>
  </si>
  <si>
    <t>460941211</t>
  </si>
  <si>
    <t>Vyplnění a omítnutí rýh při elektroinstalacích ve stěnách hloubky do 3 cm a šířky do 3 cm</t>
  </si>
  <si>
    <t>1438334152</t>
  </si>
  <si>
    <t>Vyplnění rýh vyplnění a omítnutí rýh ve stěnách hloubky do 3 cm a šířky do 3 cm</t>
  </si>
  <si>
    <t>26</t>
  </si>
  <si>
    <t>468101411</t>
  </si>
  <si>
    <t>Vysekání rýh pro montáž trubek a kabelů v cihelných zdech hloubky do 3 cm a šířky do 3 cm</t>
  </si>
  <si>
    <t>-390214396</t>
  </si>
  <si>
    <t>Vysekání rýh pro montáž trubek a kabelů v cihelných zdech hloubky do 3 cm a šířky do 3 cm</t>
  </si>
  <si>
    <t>27</t>
  </si>
  <si>
    <t>469971111</t>
  </si>
  <si>
    <t>Svislá doprava suti a vybouraných hmot při elektromontážích za první podlaží</t>
  </si>
  <si>
    <t>t</t>
  </si>
  <si>
    <t>-1728597891</t>
  </si>
  <si>
    <t>Odvoz suti a vybouraných hmot svislá doprava suti a vybouraných hmot za první podlaží</t>
  </si>
  <si>
    <t>PSC</t>
  </si>
  <si>
    <t xml:space="preserve">Poznámka k souboru cen:_x000d_
1. V cenách nejsou započteny poplatky za uložení suti na řízenou skládku a recyklaci. </t>
  </si>
  <si>
    <t>HZS</t>
  </si>
  <si>
    <t>Hodinové zúčtovací sazby</t>
  </si>
  <si>
    <t>28</t>
  </si>
  <si>
    <t>RK-013</t>
  </si>
  <si>
    <t>Práce nespecifikované - dokončovací</t>
  </si>
  <si>
    <t>1613194282</t>
  </si>
  <si>
    <t>Práce související s napojení z rozvodny (RH-73)</t>
  </si>
  <si>
    <t>OST</t>
  </si>
  <si>
    <t>Ostatní</t>
  </si>
  <si>
    <t>29</t>
  </si>
  <si>
    <t>R_301</t>
  </si>
  <si>
    <t>příprava pracoviště a materiálu( zakrytí ploch, oblepení…)</t>
  </si>
  <si>
    <t>1508829404</t>
  </si>
  <si>
    <t>30</t>
  </si>
  <si>
    <t>R_305</t>
  </si>
  <si>
    <t>hrubý úklid</t>
  </si>
  <si>
    <t>965678088</t>
  </si>
  <si>
    <t>31</t>
  </si>
  <si>
    <t>R_902_2</t>
  </si>
  <si>
    <t>Úpravy ve stávajících rozváděčích - doplňování jističů</t>
  </si>
  <si>
    <t>sada</t>
  </si>
  <si>
    <t>1316995441</t>
  </si>
  <si>
    <t>N</t>
  </si>
  <si>
    <t>Náklady</t>
  </si>
  <si>
    <t>N-003</t>
  </si>
  <si>
    <t>Podíl přidružených výkonů PPV</t>
  </si>
  <si>
    <t>Kč</t>
  </si>
  <si>
    <t>1233470877</t>
  </si>
  <si>
    <t>R</t>
  </si>
  <si>
    <t>Revize</t>
  </si>
  <si>
    <t>33</t>
  </si>
  <si>
    <t>RK-012</t>
  </si>
  <si>
    <t>1672847085</t>
  </si>
  <si>
    <t>VRN</t>
  </si>
  <si>
    <t>Vedlejší rozpočtové náklady</t>
  </si>
  <si>
    <t>VRN1</t>
  </si>
  <si>
    <t>Průzkumné, geodetické a projektové práce</t>
  </si>
  <si>
    <t>34</t>
  </si>
  <si>
    <t>013254000</t>
  </si>
  <si>
    <t>Dokumentace skutečného provedení stavby</t>
  </si>
  <si>
    <t>1024</t>
  </si>
  <si>
    <t>-709410529</t>
  </si>
  <si>
    <t>Průzkumné, geodetické a projektové práce projektové práce dokumentace stavby (výkresová a textová) skutečného provedení stavby</t>
  </si>
  <si>
    <t>VRN3</t>
  </si>
  <si>
    <t>Zařízení staveniště</t>
  </si>
  <si>
    <t>35</t>
  </si>
  <si>
    <t>030001000</t>
  </si>
  <si>
    <t>2114145170</t>
  </si>
  <si>
    <t>Základní rozdělení průvodních činností a nákladů zařízení staveniště</t>
  </si>
  <si>
    <t>VRN5</t>
  </si>
  <si>
    <t>Finanční náklady</t>
  </si>
  <si>
    <t>36</t>
  </si>
  <si>
    <t>052103000</t>
  </si>
  <si>
    <t>Rezerva investora</t>
  </si>
  <si>
    <t>-473285552</t>
  </si>
  <si>
    <t>Finanční náklady finanční rezerva rezerva investora</t>
  </si>
  <si>
    <t>37</t>
  </si>
  <si>
    <t>052203000</t>
  </si>
  <si>
    <t>Rezerva dodavatele</t>
  </si>
  <si>
    <t>…</t>
  </si>
  <si>
    <t>-1930487672</t>
  </si>
  <si>
    <t>VRN9</t>
  </si>
  <si>
    <t>Ostatní náklady</t>
  </si>
  <si>
    <t>38</t>
  </si>
  <si>
    <t>092103001</t>
  </si>
  <si>
    <t>Náklady na zkušební provoz</t>
  </si>
  <si>
    <t>32626968</t>
  </si>
  <si>
    <t>Ostatní náklady související s provozem náklady na zkušební provoz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</si>
</sst>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2022_04_28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Chlazení místností OPECH v 1.NP - objekt 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olomouc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28. 4. 2022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FN Olomouc - I.P.Pavlova 185/6, Olomouc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Milan Vician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Milan Vician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'2022_04_28 - Chlazení mís...'!J28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'2022_04_28 - Chlazení mís...'!P127</f>
        <v>0</v>
      </c>
      <c r="AV95" s="124">
        <f>'2022_04_28 - Chlazení mís...'!J31</f>
        <v>0</v>
      </c>
      <c r="AW95" s="124">
        <f>'2022_04_28 - Chlazení mís...'!J32</f>
        <v>0</v>
      </c>
      <c r="AX95" s="124">
        <f>'2022_04_28 - Chlazení mís...'!J33</f>
        <v>0</v>
      </c>
      <c r="AY95" s="124">
        <f>'2022_04_28 - Chlazení mís...'!J34</f>
        <v>0</v>
      </c>
      <c r="AZ95" s="124">
        <f>'2022_04_28 - Chlazení mís...'!F31</f>
        <v>0</v>
      </c>
      <c r="BA95" s="124">
        <f>'2022_04_28 - Chlazení mís...'!F32</f>
        <v>0</v>
      </c>
      <c r="BB95" s="124">
        <f>'2022_04_28 - Chlazení mís...'!F33</f>
        <v>0</v>
      </c>
      <c r="BC95" s="124">
        <f>'2022_04_28 - Chlazení mís...'!F34</f>
        <v>0</v>
      </c>
      <c r="BD95" s="126">
        <f>'2022_04_28 - Chlazení mís...'!F35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PhORwGQlHbYo6ID5Ble/w360DdD6rJ0YF9MLdtT+cNLk6ssMaB2NSynxz8ZQBnkp2cUYpnSZ92xRMsTmsMXc4g==" hashValue="PIhAzdHk6ax7ZFD4rWr0+hntljRI4ud7pS6rWzMxriaTFlM8co3EoK4xhACzFtmUnxkt7Fd7Lq7mJJID+hGAX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_04_28 - Chlazení mí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28. 4. 2022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31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ROUND(J127,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ROUND((SUM(BE127:BE220)),  2)</f>
        <v>0</v>
      </c>
      <c r="G31" s="35"/>
      <c r="H31" s="35"/>
      <c r="I31" s="146">
        <v>0.20999999999999999</v>
      </c>
      <c r="J31" s="145">
        <f>ROUND(((SUM(BE127:BE220))*I31),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ROUND((SUM(BF127:BF220)),  2)</f>
        <v>0</v>
      </c>
      <c r="G32" s="35"/>
      <c r="H32" s="35"/>
      <c r="I32" s="146">
        <v>0.14999999999999999</v>
      </c>
      <c r="J32" s="145">
        <f>ROUND(((SUM(BF127:BF220))*I32),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ROUND((SUM(BG127:BG220)),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ROUND((SUM(BH127:BH220)),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ROUND((SUM(BI127:BI220)),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Chlazení místností OPECH v 1.NP - objekt A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olomouc</v>
      </c>
      <c r="G87" s="37"/>
      <c r="H87" s="37"/>
      <c r="I87" s="29" t="s">
        <v>22</v>
      </c>
      <c r="J87" s="76" t="str">
        <f>IF(J10="","",J10)</f>
        <v>28. 4. 2022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FN Olomouc - I.P.Pavlova 185/6, Olomouc</v>
      </c>
      <c r="G89" s="37"/>
      <c r="H89" s="37"/>
      <c r="I89" s="29" t="s">
        <v>30</v>
      </c>
      <c r="J89" s="33" t="str">
        <f>E19</f>
        <v>Milan Vician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Milan Vician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J127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J128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J129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J173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69"/>
      <c r="C98" s="170"/>
      <c r="D98" s="171" t="s">
        <v>92</v>
      </c>
      <c r="E98" s="172"/>
      <c r="F98" s="172"/>
      <c r="G98" s="172"/>
      <c r="H98" s="172"/>
      <c r="I98" s="172"/>
      <c r="J98" s="173">
        <f>J178</f>
        <v>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5"/>
      <c r="C99" s="176"/>
      <c r="D99" s="177" t="s">
        <v>93</v>
      </c>
      <c r="E99" s="178"/>
      <c r="F99" s="178"/>
      <c r="G99" s="178"/>
      <c r="H99" s="178"/>
      <c r="I99" s="178"/>
      <c r="J99" s="179">
        <f>J179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69"/>
      <c r="C100" s="170"/>
      <c r="D100" s="171" t="s">
        <v>94</v>
      </c>
      <c r="E100" s="172"/>
      <c r="F100" s="172"/>
      <c r="G100" s="172"/>
      <c r="H100" s="172"/>
      <c r="I100" s="172"/>
      <c r="J100" s="173">
        <f>J189</f>
        <v>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9"/>
      <c r="C101" s="170"/>
      <c r="D101" s="171" t="s">
        <v>95</v>
      </c>
      <c r="E101" s="172"/>
      <c r="F101" s="172"/>
      <c r="G101" s="172"/>
      <c r="H101" s="172"/>
      <c r="I101" s="172"/>
      <c r="J101" s="173">
        <f>J192</f>
        <v>0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69"/>
      <c r="C102" s="170"/>
      <c r="D102" s="171" t="s">
        <v>96</v>
      </c>
      <c r="E102" s="172"/>
      <c r="F102" s="172"/>
      <c r="G102" s="172"/>
      <c r="H102" s="172"/>
      <c r="I102" s="172"/>
      <c r="J102" s="173">
        <f>J199</f>
        <v>0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J200</f>
        <v>0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69"/>
      <c r="C104" s="170"/>
      <c r="D104" s="171" t="s">
        <v>98</v>
      </c>
      <c r="E104" s="172"/>
      <c r="F104" s="172"/>
      <c r="G104" s="172"/>
      <c r="H104" s="172"/>
      <c r="I104" s="172"/>
      <c r="J104" s="173">
        <f>J203</f>
        <v>0</v>
      </c>
      <c r="K104" s="170"/>
      <c r="L104" s="17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69"/>
      <c r="C105" s="170"/>
      <c r="D105" s="171" t="s">
        <v>99</v>
      </c>
      <c r="E105" s="172"/>
      <c r="F105" s="172"/>
      <c r="G105" s="172"/>
      <c r="H105" s="172"/>
      <c r="I105" s="172"/>
      <c r="J105" s="173">
        <f>J206</f>
        <v>0</v>
      </c>
      <c r="K105" s="170"/>
      <c r="L105" s="17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5"/>
      <c r="C106" s="176"/>
      <c r="D106" s="177" t="s">
        <v>100</v>
      </c>
      <c r="E106" s="178"/>
      <c r="F106" s="178"/>
      <c r="G106" s="178"/>
      <c r="H106" s="178"/>
      <c r="I106" s="178"/>
      <c r="J106" s="179">
        <f>J207</f>
        <v>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5"/>
      <c r="C107" s="176"/>
      <c r="D107" s="177" t="s">
        <v>101</v>
      </c>
      <c r="E107" s="178"/>
      <c r="F107" s="178"/>
      <c r="G107" s="178"/>
      <c r="H107" s="178"/>
      <c r="I107" s="178"/>
      <c r="J107" s="179">
        <f>J210</f>
        <v>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5"/>
      <c r="C108" s="176"/>
      <c r="D108" s="177" t="s">
        <v>102</v>
      </c>
      <c r="E108" s="178"/>
      <c r="F108" s="178"/>
      <c r="G108" s="178"/>
      <c r="H108" s="178"/>
      <c r="I108" s="178"/>
      <c r="J108" s="179">
        <f>J213</f>
        <v>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5"/>
      <c r="C109" s="176"/>
      <c r="D109" s="177" t="s">
        <v>103</v>
      </c>
      <c r="E109" s="178"/>
      <c r="F109" s="178"/>
      <c r="G109" s="178"/>
      <c r="H109" s="178"/>
      <c r="I109" s="178"/>
      <c r="J109" s="179">
        <f>J218</f>
        <v>0</v>
      </c>
      <c r="K109" s="176"/>
      <c r="L109" s="18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104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E7</f>
        <v>Chlazení místností OPECH v 1.NP - objekt A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F10</f>
        <v>olomouc</v>
      </c>
      <c r="G121" s="37"/>
      <c r="H121" s="37"/>
      <c r="I121" s="29" t="s">
        <v>22</v>
      </c>
      <c r="J121" s="76" t="str">
        <f>IF(J10="","",J10)</f>
        <v>28. 4. 2022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E13</f>
        <v>FN Olomouc - I.P.Pavlova 185/6, Olomouc</v>
      </c>
      <c r="G123" s="37"/>
      <c r="H123" s="37"/>
      <c r="I123" s="29" t="s">
        <v>30</v>
      </c>
      <c r="J123" s="33" t="str">
        <f>E19</f>
        <v>Milan Vician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IF(E16="","",E16)</f>
        <v>Vyplň údaj</v>
      </c>
      <c r="G124" s="37"/>
      <c r="H124" s="37"/>
      <c r="I124" s="29" t="s">
        <v>33</v>
      </c>
      <c r="J124" s="33" t="str">
        <f>E22</f>
        <v>Milan Vician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1"/>
      <c r="B126" s="182"/>
      <c r="C126" s="183" t="s">
        <v>105</v>
      </c>
      <c r="D126" s="184" t="s">
        <v>60</v>
      </c>
      <c r="E126" s="184" t="s">
        <v>56</v>
      </c>
      <c r="F126" s="184" t="s">
        <v>57</v>
      </c>
      <c r="G126" s="184" t="s">
        <v>106</v>
      </c>
      <c r="H126" s="184" t="s">
        <v>107</v>
      </c>
      <c r="I126" s="184" t="s">
        <v>108</v>
      </c>
      <c r="J126" s="184" t="s">
        <v>86</v>
      </c>
      <c r="K126" s="185" t="s">
        <v>109</v>
      </c>
      <c r="L126" s="186"/>
      <c r="M126" s="97" t="s">
        <v>1</v>
      </c>
      <c r="N126" s="98" t="s">
        <v>39</v>
      </c>
      <c r="O126" s="98" t="s">
        <v>110</v>
      </c>
      <c r="P126" s="98" t="s">
        <v>111</v>
      </c>
      <c r="Q126" s="98" t="s">
        <v>112</v>
      </c>
      <c r="R126" s="98" t="s">
        <v>113</v>
      </c>
      <c r="S126" s="98" t="s">
        <v>114</v>
      </c>
      <c r="T126" s="99" t="s">
        <v>115</v>
      </c>
      <c r="U126" s="181"/>
      <c r="V126" s="181"/>
      <c r="W126" s="181"/>
      <c r="X126" s="181"/>
      <c r="Y126" s="181"/>
      <c r="Z126" s="181"/>
      <c r="AA126" s="181"/>
      <c r="AB126" s="181"/>
      <c r="AC126" s="181"/>
      <c r="AD126" s="181"/>
      <c r="AE126" s="181"/>
    </row>
    <row r="127" s="2" customFormat="1" ht="22.8" customHeight="1">
      <c r="A127" s="35"/>
      <c r="B127" s="36"/>
      <c r="C127" s="104" t="s">
        <v>116</v>
      </c>
      <c r="D127" s="37"/>
      <c r="E127" s="37"/>
      <c r="F127" s="37"/>
      <c r="G127" s="37"/>
      <c r="H127" s="37"/>
      <c r="I127" s="37"/>
      <c r="J127" s="187">
        <f>BK127</f>
        <v>0</v>
      </c>
      <c r="K127" s="37"/>
      <c r="L127" s="41"/>
      <c r="M127" s="100"/>
      <c r="N127" s="188"/>
      <c r="O127" s="101"/>
      <c r="P127" s="189">
        <f>P128+P178+P189+P192+P199+P203+P206</f>
        <v>0</v>
      </c>
      <c r="Q127" s="101"/>
      <c r="R127" s="189">
        <f>R128+R178+R189+R192+R199+R203+R206</f>
        <v>0.001</v>
      </c>
      <c r="S127" s="101"/>
      <c r="T127" s="190">
        <f>T128+T178+T189+T192+T199+T203+T206</f>
        <v>1.1280000000000001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74</v>
      </c>
      <c r="AU127" s="14" t="s">
        <v>88</v>
      </c>
      <c r="BK127" s="191">
        <f>BK128+BK178+BK189+BK192+BK199+BK203+BK206</f>
        <v>0</v>
      </c>
    </row>
    <row r="128" s="12" customFormat="1" ht="25.92" customHeight="1">
      <c r="A128" s="12"/>
      <c r="B128" s="192"/>
      <c r="C128" s="193"/>
      <c r="D128" s="194" t="s">
        <v>74</v>
      </c>
      <c r="E128" s="195" t="s">
        <v>117</v>
      </c>
      <c r="F128" s="195" t="s">
        <v>118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P129+P173</f>
        <v>0</v>
      </c>
      <c r="Q128" s="200"/>
      <c r="R128" s="201">
        <f>R129+R173</f>
        <v>0.00040000000000000002</v>
      </c>
      <c r="S128" s="200"/>
      <c r="T128" s="202">
        <f>T129+T173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3" t="s">
        <v>82</v>
      </c>
      <c r="AT128" s="204" t="s">
        <v>74</v>
      </c>
      <c r="AU128" s="204" t="s">
        <v>75</v>
      </c>
      <c r="AY128" s="203" t="s">
        <v>119</v>
      </c>
      <c r="BK128" s="205">
        <f>BK129+BK173</f>
        <v>0</v>
      </c>
    </row>
    <row r="129" s="12" customFormat="1" ht="22.8" customHeight="1">
      <c r="A129" s="12"/>
      <c r="B129" s="192"/>
      <c r="C129" s="193"/>
      <c r="D129" s="194" t="s">
        <v>74</v>
      </c>
      <c r="E129" s="206" t="s">
        <v>120</v>
      </c>
      <c r="F129" s="206" t="s">
        <v>121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SUM(P130:P172)</f>
        <v>0</v>
      </c>
      <c r="Q129" s="200"/>
      <c r="R129" s="201">
        <f>SUM(R130:R172)</f>
        <v>0.00040000000000000002</v>
      </c>
      <c r="S129" s="200"/>
      <c r="T129" s="202">
        <f>SUM(T130:T172)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82</v>
      </c>
      <c r="AT129" s="204" t="s">
        <v>74</v>
      </c>
      <c r="AU129" s="204" t="s">
        <v>80</v>
      </c>
      <c r="AY129" s="203" t="s">
        <v>119</v>
      </c>
      <c r="BK129" s="205">
        <f>SUM(BK130:BK172)</f>
        <v>0</v>
      </c>
    </row>
    <row r="130" s="2" customFormat="1" ht="24.15" customHeight="1">
      <c r="A130" s="35"/>
      <c r="B130" s="36"/>
      <c r="C130" s="208" t="s">
        <v>80</v>
      </c>
      <c r="D130" s="208" t="s">
        <v>122</v>
      </c>
      <c r="E130" s="209" t="s">
        <v>123</v>
      </c>
      <c r="F130" s="210" t="s">
        <v>124</v>
      </c>
      <c r="G130" s="211" t="s">
        <v>125</v>
      </c>
      <c r="H130" s="212">
        <v>2</v>
      </c>
      <c r="I130" s="213"/>
      <c r="J130" s="214">
        <f>ROUND(I130*H130,2)</f>
        <v>0</v>
      </c>
      <c r="K130" s="210" t="s">
        <v>126</v>
      </c>
      <c r="L130" s="41"/>
      <c r="M130" s="215" t="s">
        <v>1</v>
      </c>
      <c r="N130" s="216" t="s">
        <v>40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127</v>
      </c>
      <c r="AT130" s="219" t="s">
        <v>122</v>
      </c>
      <c r="AU130" s="219" t="s">
        <v>82</v>
      </c>
      <c r="AY130" s="14" t="s">
        <v>119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80</v>
      </c>
      <c r="BK130" s="220">
        <f>ROUND(I130*H130,2)</f>
        <v>0</v>
      </c>
      <c r="BL130" s="14" t="s">
        <v>127</v>
      </c>
      <c r="BM130" s="219" t="s">
        <v>128</v>
      </c>
    </row>
    <row r="131" s="2" customFormat="1">
      <c r="A131" s="35"/>
      <c r="B131" s="36"/>
      <c r="C131" s="37"/>
      <c r="D131" s="221" t="s">
        <v>129</v>
      </c>
      <c r="E131" s="37"/>
      <c r="F131" s="222" t="s">
        <v>130</v>
      </c>
      <c r="G131" s="37"/>
      <c r="H131" s="37"/>
      <c r="I131" s="223"/>
      <c r="J131" s="37"/>
      <c r="K131" s="37"/>
      <c r="L131" s="41"/>
      <c r="M131" s="224"/>
      <c r="N131" s="225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129</v>
      </c>
      <c r="AU131" s="14" t="s">
        <v>82</v>
      </c>
    </row>
    <row r="132" s="2" customFormat="1" ht="14.4" customHeight="1">
      <c r="A132" s="35"/>
      <c r="B132" s="36"/>
      <c r="C132" s="226" t="s">
        <v>82</v>
      </c>
      <c r="D132" s="226" t="s">
        <v>131</v>
      </c>
      <c r="E132" s="227" t="s">
        <v>132</v>
      </c>
      <c r="F132" s="228" t="s">
        <v>133</v>
      </c>
      <c r="G132" s="229" t="s">
        <v>125</v>
      </c>
      <c r="H132" s="230">
        <v>2</v>
      </c>
      <c r="I132" s="231"/>
      <c r="J132" s="232">
        <f>ROUND(I132*H132,2)</f>
        <v>0</v>
      </c>
      <c r="K132" s="228" t="s">
        <v>1</v>
      </c>
      <c r="L132" s="233"/>
      <c r="M132" s="234" t="s">
        <v>1</v>
      </c>
      <c r="N132" s="235" t="s">
        <v>40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9" t="s">
        <v>134</v>
      </c>
      <c r="AT132" s="219" t="s">
        <v>131</v>
      </c>
      <c r="AU132" s="219" t="s">
        <v>82</v>
      </c>
      <c r="AY132" s="14" t="s">
        <v>119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80</v>
      </c>
      <c r="BK132" s="220">
        <f>ROUND(I132*H132,2)</f>
        <v>0</v>
      </c>
      <c r="BL132" s="14" t="s">
        <v>127</v>
      </c>
      <c r="BM132" s="219" t="s">
        <v>135</v>
      </c>
    </row>
    <row r="133" s="2" customFormat="1">
      <c r="A133" s="35"/>
      <c r="B133" s="36"/>
      <c r="C133" s="37"/>
      <c r="D133" s="221" t="s">
        <v>129</v>
      </c>
      <c r="E133" s="37"/>
      <c r="F133" s="222" t="s">
        <v>133</v>
      </c>
      <c r="G133" s="37"/>
      <c r="H133" s="37"/>
      <c r="I133" s="223"/>
      <c r="J133" s="37"/>
      <c r="K133" s="37"/>
      <c r="L133" s="41"/>
      <c r="M133" s="224"/>
      <c r="N133" s="225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129</v>
      </c>
      <c r="AU133" s="14" t="s">
        <v>82</v>
      </c>
    </row>
    <row r="134" s="2" customFormat="1" ht="14.4" customHeight="1">
      <c r="A134" s="35"/>
      <c r="B134" s="36"/>
      <c r="C134" s="226" t="s">
        <v>136</v>
      </c>
      <c r="D134" s="226" t="s">
        <v>131</v>
      </c>
      <c r="E134" s="227" t="s">
        <v>137</v>
      </c>
      <c r="F134" s="228" t="s">
        <v>138</v>
      </c>
      <c r="G134" s="229" t="s">
        <v>139</v>
      </c>
      <c r="H134" s="230">
        <v>0.5</v>
      </c>
      <c r="I134" s="231"/>
      <c r="J134" s="232">
        <f>ROUND(I134*H134,2)</f>
        <v>0</v>
      </c>
      <c r="K134" s="228" t="s">
        <v>1</v>
      </c>
      <c r="L134" s="233"/>
      <c r="M134" s="234" t="s">
        <v>1</v>
      </c>
      <c r="N134" s="235" t="s">
        <v>40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134</v>
      </c>
      <c r="AT134" s="219" t="s">
        <v>131</v>
      </c>
      <c r="AU134" s="219" t="s">
        <v>82</v>
      </c>
      <c r="AY134" s="14" t="s">
        <v>119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80</v>
      </c>
      <c r="BK134" s="220">
        <f>ROUND(I134*H134,2)</f>
        <v>0</v>
      </c>
      <c r="BL134" s="14" t="s">
        <v>127</v>
      </c>
      <c r="BM134" s="219" t="s">
        <v>140</v>
      </c>
    </row>
    <row r="135" s="2" customFormat="1">
      <c r="A135" s="35"/>
      <c r="B135" s="36"/>
      <c r="C135" s="37"/>
      <c r="D135" s="221" t="s">
        <v>129</v>
      </c>
      <c r="E135" s="37"/>
      <c r="F135" s="222" t="s">
        <v>138</v>
      </c>
      <c r="G135" s="37"/>
      <c r="H135" s="37"/>
      <c r="I135" s="223"/>
      <c r="J135" s="37"/>
      <c r="K135" s="37"/>
      <c r="L135" s="41"/>
      <c r="M135" s="224"/>
      <c r="N135" s="225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129</v>
      </c>
      <c r="AU135" s="14" t="s">
        <v>82</v>
      </c>
    </row>
    <row r="136" s="2" customFormat="1" ht="24.15" customHeight="1">
      <c r="A136" s="35"/>
      <c r="B136" s="36"/>
      <c r="C136" s="208" t="s">
        <v>141</v>
      </c>
      <c r="D136" s="208" t="s">
        <v>122</v>
      </c>
      <c r="E136" s="209" t="s">
        <v>142</v>
      </c>
      <c r="F136" s="210" t="s">
        <v>143</v>
      </c>
      <c r="G136" s="211" t="s">
        <v>144</v>
      </c>
      <c r="H136" s="212">
        <v>4</v>
      </c>
      <c r="I136" s="213"/>
      <c r="J136" s="214">
        <f>ROUND(I136*H136,2)</f>
        <v>0</v>
      </c>
      <c r="K136" s="210" t="s">
        <v>126</v>
      </c>
      <c r="L136" s="41"/>
      <c r="M136" s="215" t="s">
        <v>1</v>
      </c>
      <c r="N136" s="216" t="s">
        <v>40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9" t="s">
        <v>127</v>
      </c>
      <c r="AT136" s="219" t="s">
        <v>122</v>
      </c>
      <c r="AU136" s="219" t="s">
        <v>82</v>
      </c>
      <c r="AY136" s="14" t="s">
        <v>119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80</v>
      </c>
      <c r="BK136" s="220">
        <f>ROUND(I136*H136,2)</f>
        <v>0</v>
      </c>
      <c r="BL136" s="14" t="s">
        <v>127</v>
      </c>
      <c r="BM136" s="219" t="s">
        <v>145</v>
      </c>
    </row>
    <row r="137" s="2" customFormat="1">
      <c r="A137" s="35"/>
      <c r="B137" s="36"/>
      <c r="C137" s="37"/>
      <c r="D137" s="221" t="s">
        <v>129</v>
      </c>
      <c r="E137" s="37"/>
      <c r="F137" s="222" t="s">
        <v>146</v>
      </c>
      <c r="G137" s="37"/>
      <c r="H137" s="37"/>
      <c r="I137" s="223"/>
      <c r="J137" s="37"/>
      <c r="K137" s="37"/>
      <c r="L137" s="41"/>
      <c r="M137" s="224"/>
      <c r="N137" s="225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129</v>
      </c>
      <c r="AU137" s="14" t="s">
        <v>82</v>
      </c>
    </row>
    <row r="138" s="2" customFormat="1" ht="14.4" customHeight="1">
      <c r="A138" s="35"/>
      <c r="B138" s="36"/>
      <c r="C138" s="226" t="s">
        <v>147</v>
      </c>
      <c r="D138" s="226" t="s">
        <v>131</v>
      </c>
      <c r="E138" s="227" t="s">
        <v>148</v>
      </c>
      <c r="F138" s="228" t="s">
        <v>149</v>
      </c>
      <c r="G138" s="229" t="s">
        <v>144</v>
      </c>
      <c r="H138" s="230">
        <v>4</v>
      </c>
      <c r="I138" s="231"/>
      <c r="J138" s="232">
        <f>ROUND(I138*H138,2)</f>
        <v>0</v>
      </c>
      <c r="K138" s="228" t="s">
        <v>1</v>
      </c>
      <c r="L138" s="233"/>
      <c r="M138" s="234" t="s">
        <v>1</v>
      </c>
      <c r="N138" s="235" t="s">
        <v>40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9" t="s">
        <v>134</v>
      </c>
      <c r="AT138" s="219" t="s">
        <v>131</v>
      </c>
      <c r="AU138" s="219" t="s">
        <v>82</v>
      </c>
      <c r="AY138" s="14" t="s">
        <v>119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80</v>
      </c>
      <c r="BK138" s="220">
        <f>ROUND(I138*H138,2)</f>
        <v>0</v>
      </c>
      <c r="BL138" s="14" t="s">
        <v>127</v>
      </c>
      <c r="BM138" s="219" t="s">
        <v>150</v>
      </c>
    </row>
    <row r="139" s="2" customFormat="1">
      <c r="A139" s="35"/>
      <c r="B139" s="36"/>
      <c r="C139" s="37"/>
      <c r="D139" s="221" t="s">
        <v>129</v>
      </c>
      <c r="E139" s="37"/>
      <c r="F139" s="222" t="s">
        <v>149</v>
      </c>
      <c r="G139" s="37"/>
      <c r="H139" s="37"/>
      <c r="I139" s="223"/>
      <c r="J139" s="37"/>
      <c r="K139" s="37"/>
      <c r="L139" s="41"/>
      <c r="M139" s="224"/>
      <c r="N139" s="22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129</v>
      </c>
      <c r="AU139" s="14" t="s">
        <v>82</v>
      </c>
    </row>
    <row r="140" s="2" customFormat="1" ht="24.15" customHeight="1">
      <c r="A140" s="35"/>
      <c r="B140" s="36"/>
      <c r="C140" s="208" t="s">
        <v>151</v>
      </c>
      <c r="D140" s="208" t="s">
        <v>122</v>
      </c>
      <c r="E140" s="209" t="s">
        <v>152</v>
      </c>
      <c r="F140" s="210" t="s">
        <v>153</v>
      </c>
      <c r="G140" s="211" t="s">
        <v>125</v>
      </c>
      <c r="H140" s="212">
        <v>83</v>
      </c>
      <c r="I140" s="213"/>
      <c r="J140" s="214">
        <f>ROUND(I140*H140,2)</f>
        <v>0</v>
      </c>
      <c r="K140" s="210" t="s">
        <v>126</v>
      </c>
      <c r="L140" s="41"/>
      <c r="M140" s="215" t="s">
        <v>1</v>
      </c>
      <c r="N140" s="216" t="s">
        <v>40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127</v>
      </c>
      <c r="AT140" s="219" t="s">
        <v>122</v>
      </c>
      <c r="AU140" s="219" t="s">
        <v>82</v>
      </c>
      <c r="AY140" s="14" t="s">
        <v>119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80</v>
      </c>
      <c r="BK140" s="220">
        <f>ROUND(I140*H140,2)</f>
        <v>0</v>
      </c>
      <c r="BL140" s="14" t="s">
        <v>127</v>
      </c>
      <c r="BM140" s="219" t="s">
        <v>154</v>
      </c>
    </row>
    <row r="141" s="2" customFormat="1">
      <c r="A141" s="35"/>
      <c r="B141" s="36"/>
      <c r="C141" s="37"/>
      <c r="D141" s="221" t="s">
        <v>129</v>
      </c>
      <c r="E141" s="37"/>
      <c r="F141" s="222" t="s">
        <v>155</v>
      </c>
      <c r="G141" s="37"/>
      <c r="H141" s="37"/>
      <c r="I141" s="223"/>
      <c r="J141" s="37"/>
      <c r="K141" s="37"/>
      <c r="L141" s="41"/>
      <c r="M141" s="224"/>
      <c r="N141" s="22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129</v>
      </c>
      <c r="AU141" s="14" t="s">
        <v>82</v>
      </c>
    </row>
    <row r="142" s="2" customFormat="1" ht="24.15" customHeight="1">
      <c r="A142" s="35"/>
      <c r="B142" s="36"/>
      <c r="C142" s="226" t="s">
        <v>156</v>
      </c>
      <c r="D142" s="226" t="s">
        <v>131</v>
      </c>
      <c r="E142" s="227" t="s">
        <v>157</v>
      </c>
      <c r="F142" s="228" t="s">
        <v>158</v>
      </c>
      <c r="G142" s="229" t="s">
        <v>125</v>
      </c>
      <c r="H142" s="230">
        <v>83</v>
      </c>
      <c r="I142" s="231"/>
      <c r="J142" s="232">
        <f>ROUND(I142*H142,2)</f>
        <v>0</v>
      </c>
      <c r="K142" s="228" t="s">
        <v>1</v>
      </c>
      <c r="L142" s="233"/>
      <c r="M142" s="234" t="s">
        <v>1</v>
      </c>
      <c r="N142" s="235" t="s">
        <v>40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134</v>
      </c>
      <c r="AT142" s="219" t="s">
        <v>131</v>
      </c>
      <c r="AU142" s="219" t="s">
        <v>82</v>
      </c>
      <c r="AY142" s="14" t="s">
        <v>119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80</v>
      </c>
      <c r="BK142" s="220">
        <f>ROUND(I142*H142,2)</f>
        <v>0</v>
      </c>
      <c r="BL142" s="14" t="s">
        <v>127</v>
      </c>
      <c r="BM142" s="219" t="s">
        <v>159</v>
      </c>
    </row>
    <row r="143" s="2" customFormat="1">
      <c r="A143" s="35"/>
      <c r="B143" s="36"/>
      <c r="C143" s="37"/>
      <c r="D143" s="221" t="s">
        <v>129</v>
      </c>
      <c r="E143" s="37"/>
      <c r="F143" s="222" t="s">
        <v>160</v>
      </c>
      <c r="G143" s="37"/>
      <c r="H143" s="37"/>
      <c r="I143" s="223"/>
      <c r="J143" s="37"/>
      <c r="K143" s="37"/>
      <c r="L143" s="41"/>
      <c r="M143" s="224"/>
      <c r="N143" s="22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129</v>
      </c>
      <c r="AU143" s="14" t="s">
        <v>82</v>
      </c>
    </row>
    <row r="144" s="2" customFormat="1" ht="24.15" customHeight="1">
      <c r="A144" s="35"/>
      <c r="B144" s="36"/>
      <c r="C144" s="208" t="s">
        <v>161</v>
      </c>
      <c r="D144" s="208" t="s">
        <v>122</v>
      </c>
      <c r="E144" s="209" t="s">
        <v>162</v>
      </c>
      <c r="F144" s="210" t="s">
        <v>163</v>
      </c>
      <c r="G144" s="211" t="s">
        <v>125</v>
      </c>
      <c r="H144" s="212">
        <v>45</v>
      </c>
      <c r="I144" s="213"/>
      <c r="J144" s="214">
        <f>ROUND(I144*H144,2)</f>
        <v>0</v>
      </c>
      <c r="K144" s="210" t="s">
        <v>126</v>
      </c>
      <c r="L144" s="41"/>
      <c r="M144" s="215" t="s">
        <v>1</v>
      </c>
      <c r="N144" s="216" t="s">
        <v>40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9" t="s">
        <v>127</v>
      </c>
      <c r="AT144" s="219" t="s">
        <v>122</v>
      </c>
      <c r="AU144" s="219" t="s">
        <v>82</v>
      </c>
      <c r="AY144" s="14" t="s">
        <v>119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80</v>
      </c>
      <c r="BK144" s="220">
        <f>ROUND(I144*H144,2)</f>
        <v>0</v>
      </c>
      <c r="BL144" s="14" t="s">
        <v>127</v>
      </c>
      <c r="BM144" s="219" t="s">
        <v>164</v>
      </c>
    </row>
    <row r="145" s="2" customFormat="1">
      <c r="A145" s="35"/>
      <c r="B145" s="36"/>
      <c r="C145" s="37"/>
      <c r="D145" s="221" t="s">
        <v>129</v>
      </c>
      <c r="E145" s="37"/>
      <c r="F145" s="222" t="s">
        <v>165</v>
      </c>
      <c r="G145" s="37"/>
      <c r="H145" s="37"/>
      <c r="I145" s="223"/>
      <c r="J145" s="37"/>
      <c r="K145" s="37"/>
      <c r="L145" s="41"/>
      <c r="M145" s="224"/>
      <c r="N145" s="225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129</v>
      </c>
      <c r="AU145" s="14" t="s">
        <v>82</v>
      </c>
    </row>
    <row r="146" s="2" customFormat="1" ht="24.15" customHeight="1">
      <c r="A146" s="35"/>
      <c r="B146" s="36"/>
      <c r="C146" s="226" t="s">
        <v>166</v>
      </c>
      <c r="D146" s="226" t="s">
        <v>131</v>
      </c>
      <c r="E146" s="227" t="s">
        <v>167</v>
      </c>
      <c r="F146" s="228" t="s">
        <v>168</v>
      </c>
      <c r="G146" s="229" t="s">
        <v>125</v>
      </c>
      <c r="H146" s="230">
        <v>45</v>
      </c>
      <c r="I146" s="231"/>
      <c r="J146" s="232">
        <f>ROUND(I146*H146,2)</f>
        <v>0</v>
      </c>
      <c r="K146" s="228" t="s">
        <v>1</v>
      </c>
      <c r="L146" s="233"/>
      <c r="M146" s="234" t="s">
        <v>1</v>
      </c>
      <c r="N146" s="235" t="s">
        <v>40</v>
      </c>
      <c r="O146" s="8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9" t="s">
        <v>134</v>
      </c>
      <c r="AT146" s="219" t="s">
        <v>131</v>
      </c>
      <c r="AU146" s="219" t="s">
        <v>82</v>
      </c>
      <c r="AY146" s="14" t="s">
        <v>119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80</v>
      </c>
      <c r="BK146" s="220">
        <f>ROUND(I146*H146,2)</f>
        <v>0</v>
      </c>
      <c r="BL146" s="14" t="s">
        <v>127</v>
      </c>
      <c r="BM146" s="219" t="s">
        <v>169</v>
      </c>
    </row>
    <row r="147" s="2" customFormat="1">
      <c r="A147" s="35"/>
      <c r="B147" s="36"/>
      <c r="C147" s="37"/>
      <c r="D147" s="221" t="s">
        <v>129</v>
      </c>
      <c r="E147" s="37"/>
      <c r="F147" s="222" t="s">
        <v>168</v>
      </c>
      <c r="G147" s="37"/>
      <c r="H147" s="37"/>
      <c r="I147" s="223"/>
      <c r="J147" s="37"/>
      <c r="K147" s="37"/>
      <c r="L147" s="41"/>
      <c r="M147" s="224"/>
      <c r="N147" s="225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129</v>
      </c>
      <c r="AU147" s="14" t="s">
        <v>82</v>
      </c>
    </row>
    <row r="148" s="2" customFormat="1" ht="24.15" customHeight="1">
      <c r="A148" s="35"/>
      <c r="B148" s="36"/>
      <c r="C148" s="208" t="s">
        <v>170</v>
      </c>
      <c r="D148" s="208" t="s">
        <v>122</v>
      </c>
      <c r="E148" s="209" t="s">
        <v>171</v>
      </c>
      <c r="F148" s="210" t="s">
        <v>172</v>
      </c>
      <c r="G148" s="211" t="s">
        <v>144</v>
      </c>
      <c r="H148" s="212">
        <v>20</v>
      </c>
      <c r="I148" s="213"/>
      <c r="J148" s="214">
        <f>ROUND(I148*H148,2)</f>
        <v>0</v>
      </c>
      <c r="K148" s="210" t="s">
        <v>126</v>
      </c>
      <c r="L148" s="41"/>
      <c r="M148" s="215" t="s">
        <v>1</v>
      </c>
      <c r="N148" s="216" t="s">
        <v>40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9" t="s">
        <v>127</v>
      </c>
      <c r="AT148" s="219" t="s">
        <v>122</v>
      </c>
      <c r="AU148" s="219" t="s">
        <v>82</v>
      </c>
      <c r="AY148" s="14" t="s">
        <v>119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80</v>
      </c>
      <c r="BK148" s="220">
        <f>ROUND(I148*H148,2)</f>
        <v>0</v>
      </c>
      <c r="BL148" s="14" t="s">
        <v>127</v>
      </c>
      <c r="BM148" s="219" t="s">
        <v>173</v>
      </c>
    </row>
    <row r="149" s="2" customFormat="1">
      <c r="A149" s="35"/>
      <c r="B149" s="36"/>
      <c r="C149" s="37"/>
      <c r="D149" s="221" t="s">
        <v>129</v>
      </c>
      <c r="E149" s="37"/>
      <c r="F149" s="222" t="s">
        <v>174</v>
      </c>
      <c r="G149" s="37"/>
      <c r="H149" s="37"/>
      <c r="I149" s="223"/>
      <c r="J149" s="37"/>
      <c r="K149" s="37"/>
      <c r="L149" s="41"/>
      <c r="M149" s="224"/>
      <c r="N149" s="225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129</v>
      </c>
      <c r="AU149" s="14" t="s">
        <v>82</v>
      </c>
    </row>
    <row r="150" s="2" customFormat="1" ht="24.15" customHeight="1">
      <c r="A150" s="35"/>
      <c r="B150" s="36"/>
      <c r="C150" s="226" t="s">
        <v>175</v>
      </c>
      <c r="D150" s="226" t="s">
        <v>131</v>
      </c>
      <c r="E150" s="227" t="s">
        <v>176</v>
      </c>
      <c r="F150" s="228" t="s">
        <v>177</v>
      </c>
      <c r="G150" s="229" t="s">
        <v>125</v>
      </c>
      <c r="H150" s="230">
        <v>20</v>
      </c>
      <c r="I150" s="231"/>
      <c r="J150" s="232">
        <f>ROUND(I150*H150,2)</f>
        <v>0</v>
      </c>
      <c r="K150" s="228" t="s">
        <v>1</v>
      </c>
      <c r="L150" s="233"/>
      <c r="M150" s="234" t="s">
        <v>1</v>
      </c>
      <c r="N150" s="235" t="s">
        <v>40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9" t="s">
        <v>134</v>
      </c>
      <c r="AT150" s="219" t="s">
        <v>131</v>
      </c>
      <c r="AU150" s="219" t="s">
        <v>82</v>
      </c>
      <c r="AY150" s="14" t="s">
        <v>119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80</v>
      </c>
      <c r="BK150" s="220">
        <f>ROUND(I150*H150,2)</f>
        <v>0</v>
      </c>
      <c r="BL150" s="14" t="s">
        <v>127</v>
      </c>
      <c r="BM150" s="219" t="s">
        <v>178</v>
      </c>
    </row>
    <row r="151" s="2" customFormat="1">
      <c r="A151" s="35"/>
      <c r="B151" s="36"/>
      <c r="C151" s="37"/>
      <c r="D151" s="221" t="s">
        <v>129</v>
      </c>
      <c r="E151" s="37"/>
      <c r="F151" s="222" t="s">
        <v>177</v>
      </c>
      <c r="G151" s="37"/>
      <c r="H151" s="37"/>
      <c r="I151" s="223"/>
      <c r="J151" s="37"/>
      <c r="K151" s="37"/>
      <c r="L151" s="41"/>
      <c r="M151" s="224"/>
      <c r="N151" s="225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129</v>
      </c>
      <c r="AU151" s="14" t="s">
        <v>82</v>
      </c>
    </row>
    <row r="152" s="2" customFormat="1" ht="24.15" customHeight="1">
      <c r="A152" s="35"/>
      <c r="B152" s="36"/>
      <c r="C152" s="208" t="s">
        <v>179</v>
      </c>
      <c r="D152" s="208" t="s">
        <v>122</v>
      </c>
      <c r="E152" s="209" t="s">
        <v>180</v>
      </c>
      <c r="F152" s="210" t="s">
        <v>181</v>
      </c>
      <c r="G152" s="211" t="s">
        <v>144</v>
      </c>
      <c r="H152" s="212">
        <v>1</v>
      </c>
      <c r="I152" s="213"/>
      <c r="J152" s="214">
        <f>ROUND(I152*H152,2)</f>
        <v>0</v>
      </c>
      <c r="K152" s="210" t="s">
        <v>126</v>
      </c>
      <c r="L152" s="41"/>
      <c r="M152" s="215" t="s">
        <v>1</v>
      </c>
      <c r="N152" s="216" t="s">
        <v>40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9" t="s">
        <v>127</v>
      </c>
      <c r="AT152" s="219" t="s">
        <v>122</v>
      </c>
      <c r="AU152" s="219" t="s">
        <v>82</v>
      </c>
      <c r="AY152" s="14" t="s">
        <v>119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80</v>
      </c>
      <c r="BK152" s="220">
        <f>ROUND(I152*H152,2)</f>
        <v>0</v>
      </c>
      <c r="BL152" s="14" t="s">
        <v>127</v>
      </c>
      <c r="BM152" s="219" t="s">
        <v>182</v>
      </c>
    </row>
    <row r="153" s="2" customFormat="1">
      <c r="A153" s="35"/>
      <c r="B153" s="36"/>
      <c r="C153" s="37"/>
      <c r="D153" s="221" t="s">
        <v>129</v>
      </c>
      <c r="E153" s="37"/>
      <c r="F153" s="222" t="s">
        <v>183</v>
      </c>
      <c r="G153" s="37"/>
      <c r="H153" s="37"/>
      <c r="I153" s="223"/>
      <c r="J153" s="37"/>
      <c r="K153" s="37"/>
      <c r="L153" s="41"/>
      <c r="M153" s="224"/>
      <c r="N153" s="225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129</v>
      </c>
      <c r="AU153" s="14" t="s">
        <v>82</v>
      </c>
    </row>
    <row r="154" s="2" customFormat="1" ht="24.15" customHeight="1">
      <c r="A154" s="35"/>
      <c r="B154" s="36"/>
      <c r="C154" s="208" t="s">
        <v>184</v>
      </c>
      <c r="D154" s="208" t="s">
        <v>122</v>
      </c>
      <c r="E154" s="209" t="s">
        <v>185</v>
      </c>
      <c r="F154" s="210" t="s">
        <v>186</v>
      </c>
      <c r="G154" s="211" t="s">
        <v>144</v>
      </c>
      <c r="H154" s="212">
        <v>2</v>
      </c>
      <c r="I154" s="213"/>
      <c r="J154" s="214">
        <f>ROUND(I154*H154,2)</f>
        <v>0</v>
      </c>
      <c r="K154" s="210" t="s">
        <v>126</v>
      </c>
      <c r="L154" s="41"/>
      <c r="M154" s="215" t="s">
        <v>1</v>
      </c>
      <c r="N154" s="216" t="s">
        <v>40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9" t="s">
        <v>127</v>
      </c>
      <c r="AT154" s="219" t="s">
        <v>122</v>
      </c>
      <c r="AU154" s="219" t="s">
        <v>82</v>
      </c>
      <c r="AY154" s="14" t="s">
        <v>119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80</v>
      </c>
      <c r="BK154" s="220">
        <f>ROUND(I154*H154,2)</f>
        <v>0</v>
      </c>
      <c r="BL154" s="14" t="s">
        <v>127</v>
      </c>
      <c r="BM154" s="219" t="s">
        <v>187</v>
      </c>
    </row>
    <row r="155" s="2" customFormat="1">
      <c r="A155" s="35"/>
      <c r="B155" s="36"/>
      <c r="C155" s="37"/>
      <c r="D155" s="221" t="s">
        <v>129</v>
      </c>
      <c r="E155" s="37"/>
      <c r="F155" s="222" t="s">
        <v>188</v>
      </c>
      <c r="G155" s="37"/>
      <c r="H155" s="37"/>
      <c r="I155" s="223"/>
      <c r="J155" s="37"/>
      <c r="K155" s="37"/>
      <c r="L155" s="41"/>
      <c r="M155" s="224"/>
      <c r="N155" s="225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129</v>
      </c>
      <c r="AU155" s="14" t="s">
        <v>82</v>
      </c>
    </row>
    <row r="156" s="2" customFormat="1" ht="14.4" customHeight="1">
      <c r="A156" s="35"/>
      <c r="B156" s="36"/>
      <c r="C156" s="208" t="s">
        <v>189</v>
      </c>
      <c r="D156" s="208" t="s">
        <v>122</v>
      </c>
      <c r="E156" s="209" t="s">
        <v>190</v>
      </c>
      <c r="F156" s="210" t="s">
        <v>191</v>
      </c>
      <c r="G156" s="211" t="s">
        <v>144</v>
      </c>
      <c r="H156" s="212">
        <v>1</v>
      </c>
      <c r="I156" s="213"/>
      <c r="J156" s="214">
        <f>ROUND(I156*H156,2)</f>
        <v>0</v>
      </c>
      <c r="K156" s="210" t="s">
        <v>126</v>
      </c>
      <c r="L156" s="41"/>
      <c r="M156" s="215" t="s">
        <v>1</v>
      </c>
      <c r="N156" s="216" t="s">
        <v>40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9" t="s">
        <v>127</v>
      </c>
      <c r="AT156" s="219" t="s">
        <v>122</v>
      </c>
      <c r="AU156" s="219" t="s">
        <v>82</v>
      </c>
      <c r="AY156" s="14" t="s">
        <v>119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80</v>
      </c>
      <c r="BK156" s="220">
        <f>ROUND(I156*H156,2)</f>
        <v>0</v>
      </c>
      <c r="BL156" s="14" t="s">
        <v>127</v>
      </c>
      <c r="BM156" s="219" t="s">
        <v>192</v>
      </c>
    </row>
    <row r="157" s="2" customFormat="1">
      <c r="A157" s="35"/>
      <c r="B157" s="36"/>
      <c r="C157" s="37"/>
      <c r="D157" s="221" t="s">
        <v>129</v>
      </c>
      <c r="E157" s="37"/>
      <c r="F157" s="222" t="s">
        <v>193</v>
      </c>
      <c r="G157" s="37"/>
      <c r="H157" s="37"/>
      <c r="I157" s="223"/>
      <c r="J157" s="37"/>
      <c r="K157" s="37"/>
      <c r="L157" s="41"/>
      <c r="M157" s="224"/>
      <c r="N157" s="225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129</v>
      </c>
      <c r="AU157" s="14" t="s">
        <v>82</v>
      </c>
    </row>
    <row r="158" s="2" customFormat="1" ht="14.4" customHeight="1">
      <c r="A158" s="35"/>
      <c r="B158" s="36"/>
      <c r="C158" s="226" t="s">
        <v>8</v>
      </c>
      <c r="D158" s="226" t="s">
        <v>131</v>
      </c>
      <c r="E158" s="227" t="s">
        <v>194</v>
      </c>
      <c r="F158" s="228" t="s">
        <v>195</v>
      </c>
      <c r="G158" s="229" t="s">
        <v>144</v>
      </c>
      <c r="H158" s="230">
        <v>1</v>
      </c>
      <c r="I158" s="231"/>
      <c r="J158" s="232">
        <f>ROUND(I158*H158,2)</f>
        <v>0</v>
      </c>
      <c r="K158" s="228" t="s">
        <v>1</v>
      </c>
      <c r="L158" s="233"/>
      <c r="M158" s="234" t="s">
        <v>1</v>
      </c>
      <c r="N158" s="235" t="s">
        <v>40</v>
      </c>
      <c r="O158" s="88"/>
      <c r="P158" s="217">
        <f>O158*H158</f>
        <v>0</v>
      </c>
      <c r="Q158" s="217">
        <v>0.00040000000000000002</v>
      </c>
      <c r="R158" s="217">
        <f>Q158*H158</f>
        <v>0.00040000000000000002</v>
      </c>
      <c r="S158" s="217">
        <v>0</v>
      </c>
      <c r="T158" s="21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9" t="s">
        <v>196</v>
      </c>
      <c r="AT158" s="219" t="s">
        <v>131</v>
      </c>
      <c r="AU158" s="219" t="s">
        <v>82</v>
      </c>
      <c r="AY158" s="14" t="s">
        <v>119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80</v>
      </c>
      <c r="BK158" s="220">
        <f>ROUND(I158*H158,2)</f>
        <v>0</v>
      </c>
      <c r="BL158" s="14" t="s">
        <v>196</v>
      </c>
      <c r="BM158" s="219" t="s">
        <v>197</v>
      </c>
    </row>
    <row r="159" s="2" customFormat="1">
      <c r="A159" s="35"/>
      <c r="B159" s="36"/>
      <c r="C159" s="37"/>
      <c r="D159" s="221" t="s">
        <v>129</v>
      </c>
      <c r="E159" s="37"/>
      <c r="F159" s="222" t="s">
        <v>198</v>
      </c>
      <c r="G159" s="37"/>
      <c r="H159" s="37"/>
      <c r="I159" s="223"/>
      <c r="J159" s="37"/>
      <c r="K159" s="37"/>
      <c r="L159" s="41"/>
      <c r="M159" s="224"/>
      <c r="N159" s="225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129</v>
      </c>
      <c r="AU159" s="14" t="s">
        <v>82</v>
      </c>
    </row>
    <row r="160" s="2" customFormat="1">
      <c r="A160" s="35"/>
      <c r="B160" s="36"/>
      <c r="C160" s="37"/>
      <c r="D160" s="221" t="s">
        <v>199</v>
      </c>
      <c r="E160" s="37"/>
      <c r="F160" s="236" t="s">
        <v>200</v>
      </c>
      <c r="G160" s="37"/>
      <c r="H160" s="37"/>
      <c r="I160" s="223"/>
      <c r="J160" s="37"/>
      <c r="K160" s="37"/>
      <c r="L160" s="41"/>
      <c r="M160" s="224"/>
      <c r="N160" s="225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199</v>
      </c>
      <c r="AU160" s="14" t="s">
        <v>82</v>
      </c>
    </row>
    <row r="161" s="2" customFormat="1" ht="14.4" customHeight="1">
      <c r="A161" s="35"/>
      <c r="B161" s="36"/>
      <c r="C161" s="208" t="s">
        <v>127</v>
      </c>
      <c r="D161" s="208" t="s">
        <v>122</v>
      </c>
      <c r="E161" s="209" t="s">
        <v>201</v>
      </c>
      <c r="F161" s="210" t="s">
        <v>202</v>
      </c>
      <c r="G161" s="211" t="s">
        <v>144</v>
      </c>
      <c r="H161" s="212">
        <v>1</v>
      </c>
      <c r="I161" s="213"/>
      <c r="J161" s="214">
        <f>ROUND(I161*H161,2)</f>
        <v>0</v>
      </c>
      <c r="K161" s="210" t="s">
        <v>126</v>
      </c>
      <c r="L161" s="41"/>
      <c r="M161" s="215" t="s">
        <v>1</v>
      </c>
      <c r="N161" s="216" t="s">
        <v>40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9" t="s">
        <v>127</v>
      </c>
      <c r="AT161" s="219" t="s">
        <v>122</v>
      </c>
      <c r="AU161" s="219" t="s">
        <v>82</v>
      </c>
      <c r="AY161" s="14" t="s">
        <v>119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80</v>
      </c>
      <c r="BK161" s="220">
        <f>ROUND(I161*H161,2)</f>
        <v>0</v>
      </c>
      <c r="BL161" s="14" t="s">
        <v>127</v>
      </c>
      <c r="BM161" s="219" t="s">
        <v>203</v>
      </c>
    </row>
    <row r="162" s="2" customFormat="1">
      <c r="A162" s="35"/>
      <c r="B162" s="36"/>
      <c r="C162" s="37"/>
      <c r="D162" s="221" t="s">
        <v>129</v>
      </c>
      <c r="E162" s="37"/>
      <c r="F162" s="222" t="s">
        <v>204</v>
      </c>
      <c r="G162" s="37"/>
      <c r="H162" s="37"/>
      <c r="I162" s="223"/>
      <c r="J162" s="37"/>
      <c r="K162" s="37"/>
      <c r="L162" s="41"/>
      <c r="M162" s="224"/>
      <c r="N162" s="225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129</v>
      </c>
      <c r="AU162" s="14" t="s">
        <v>82</v>
      </c>
    </row>
    <row r="163" s="2" customFormat="1" ht="14.4" customHeight="1">
      <c r="A163" s="35"/>
      <c r="B163" s="36"/>
      <c r="C163" s="226" t="s">
        <v>205</v>
      </c>
      <c r="D163" s="226" t="s">
        <v>131</v>
      </c>
      <c r="E163" s="227" t="s">
        <v>206</v>
      </c>
      <c r="F163" s="228" t="s">
        <v>207</v>
      </c>
      <c r="G163" s="229" t="s">
        <v>144</v>
      </c>
      <c r="H163" s="230">
        <v>1</v>
      </c>
      <c r="I163" s="231"/>
      <c r="J163" s="232">
        <f>ROUND(I163*H163,2)</f>
        <v>0</v>
      </c>
      <c r="K163" s="228" t="s">
        <v>1</v>
      </c>
      <c r="L163" s="233"/>
      <c r="M163" s="234" t="s">
        <v>1</v>
      </c>
      <c r="N163" s="235" t="s">
        <v>40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9" t="s">
        <v>196</v>
      </c>
      <c r="AT163" s="219" t="s">
        <v>131</v>
      </c>
      <c r="AU163" s="219" t="s">
        <v>82</v>
      </c>
      <c r="AY163" s="14" t="s">
        <v>119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80</v>
      </c>
      <c r="BK163" s="220">
        <f>ROUND(I163*H163,2)</f>
        <v>0</v>
      </c>
      <c r="BL163" s="14" t="s">
        <v>196</v>
      </c>
      <c r="BM163" s="219" t="s">
        <v>208</v>
      </c>
    </row>
    <row r="164" s="2" customFormat="1">
      <c r="A164" s="35"/>
      <c r="B164" s="36"/>
      <c r="C164" s="37"/>
      <c r="D164" s="221" t="s">
        <v>129</v>
      </c>
      <c r="E164" s="37"/>
      <c r="F164" s="222" t="s">
        <v>207</v>
      </c>
      <c r="G164" s="37"/>
      <c r="H164" s="37"/>
      <c r="I164" s="223"/>
      <c r="J164" s="37"/>
      <c r="K164" s="37"/>
      <c r="L164" s="41"/>
      <c r="M164" s="224"/>
      <c r="N164" s="225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129</v>
      </c>
      <c r="AU164" s="14" t="s">
        <v>82</v>
      </c>
    </row>
    <row r="165" s="2" customFormat="1" ht="14.4" customHeight="1">
      <c r="A165" s="35"/>
      <c r="B165" s="36"/>
      <c r="C165" s="226" t="s">
        <v>209</v>
      </c>
      <c r="D165" s="226" t="s">
        <v>131</v>
      </c>
      <c r="E165" s="227" t="s">
        <v>210</v>
      </c>
      <c r="F165" s="228" t="s">
        <v>211</v>
      </c>
      <c r="G165" s="229" t="s">
        <v>144</v>
      </c>
      <c r="H165" s="230">
        <v>2</v>
      </c>
      <c r="I165" s="231"/>
      <c r="J165" s="232">
        <f>ROUND(I165*H165,2)</f>
        <v>0</v>
      </c>
      <c r="K165" s="228" t="s">
        <v>1</v>
      </c>
      <c r="L165" s="233"/>
      <c r="M165" s="234" t="s">
        <v>1</v>
      </c>
      <c r="N165" s="235" t="s">
        <v>40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9" t="s">
        <v>134</v>
      </c>
      <c r="AT165" s="219" t="s">
        <v>131</v>
      </c>
      <c r="AU165" s="219" t="s">
        <v>82</v>
      </c>
      <c r="AY165" s="14" t="s">
        <v>119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80</v>
      </c>
      <c r="BK165" s="220">
        <f>ROUND(I165*H165,2)</f>
        <v>0</v>
      </c>
      <c r="BL165" s="14" t="s">
        <v>127</v>
      </c>
      <c r="BM165" s="219" t="s">
        <v>212</v>
      </c>
    </row>
    <row r="166" s="2" customFormat="1">
      <c r="A166" s="35"/>
      <c r="B166" s="36"/>
      <c r="C166" s="37"/>
      <c r="D166" s="221" t="s">
        <v>129</v>
      </c>
      <c r="E166" s="37"/>
      <c r="F166" s="222" t="s">
        <v>211</v>
      </c>
      <c r="G166" s="37"/>
      <c r="H166" s="37"/>
      <c r="I166" s="223"/>
      <c r="J166" s="37"/>
      <c r="K166" s="37"/>
      <c r="L166" s="41"/>
      <c r="M166" s="224"/>
      <c r="N166" s="22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129</v>
      </c>
      <c r="AU166" s="14" t="s">
        <v>82</v>
      </c>
    </row>
    <row r="167" s="2" customFormat="1" ht="24.15" customHeight="1">
      <c r="A167" s="35"/>
      <c r="B167" s="36"/>
      <c r="C167" s="208" t="s">
        <v>213</v>
      </c>
      <c r="D167" s="208" t="s">
        <v>122</v>
      </c>
      <c r="E167" s="209" t="s">
        <v>214</v>
      </c>
      <c r="F167" s="210" t="s">
        <v>215</v>
      </c>
      <c r="G167" s="211" t="s">
        <v>125</v>
      </c>
      <c r="H167" s="212">
        <v>20</v>
      </c>
      <c r="I167" s="213"/>
      <c r="J167" s="214">
        <f>ROUND(I167*H167,2)</f>
        <v>0</v>
      </c>
      <c r="K167" s="210" t="s">
        <v>126</v>
      </c>
      <c r="L167" s="41"/>
      <c r="M167" s="215" t="s">
        <v>1</v>
      </c>
      <c r="N167" s="216" t="s">
        <v>40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9" t="s">
        <v>127</v>
      </c>
      <c r="AT167" s="219" t="s">
        <v>122</v>
      </c>
      <c r="AU167" s="219" t="s">
        <v>82</v>
      </c>
      <c r="AY167" s="14" t="s">
        <v>119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80</v>
      </c>
      <c r="BK167" s="220">
        <f>ROUND(I167*H167,2)</f>
        <v>0</v>
      </c>
      <c r="BL167" s="14" t="s">
        <v>127</v>
      </c>
      <c r="BM167" s="219" t="s">
        <v>216</v>
      </c>
    </row>
    <row r="168" s="2" customFormat="1">
      <c r="A168" s="35"/>
      <c r="B168" s="36"/>
      <c r="C168" s="37"/>
      <c r="D168" s="221" t="s">
        <v>129</v>
      </c>
      <c r="E168" s="37"/>
      <c r="F168" s="222" t="s">
        <v>217</v>
      </c>
      <c r="G168" s="37"/>
      <c r="H168" s="37"/>
      <c r="I168" s="223"/>
      <c r="J168" s="37"/>
      <c r="K168" s="37"/>
      <c r="L168" s="41"/>
      <c r="M168" s="224"/>
      <c r="N168" s="225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129</v>
      </c>
      <c r="AU168" s="14" t="s">
        <v>82</v>
      </c>
    </row>
    <row r="169" s="2" customFormat="1" ht="14.4" customHeight="1">
      <c r="A169" s="35"/>
      <c r="B169" s="36"/>
      <c r="C169" s="208" t="s">
        <v>218</v>
      </c>
      <c r="D169" s="208" t="s">
        <v>122</v>
      </c>
      <c r="E169" s="209" t="s">
        <v>219</v>
      </c>
      <c r="F169" s="210" t="s">
        <v>220</v>
      </c>
      <c r="G169" s="211" t="s">
        <v>144</v>
      </c>
      <c r="H169" s="212">
        <v>60</v>
      </c>
      <c r="I169" s="213"/>
      <c r="J169" s="214">
        <f>ROUND(I169*H169,2)</f>
        <v>0</v>
      </c>
      <c r="K169" s="210" t="s">
        <v>126</v>
      </c>
      <c r="L169" s="41"/>
      <c r="M169" s="215" t="s">
        <v>1</v>
      </c>
      <c r="N169" s="216" t="s">
        <v>40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9" t="s">
        <v>127</v>
      </c>
      <c r="AT169" s="219" t="s">
        <v>122</v>
      </c>
      <c r="AU169" s="219" t="s">
        <v>82</v>
      </c>
      <c r="AY169" s="14" t="s">
        <v>119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4" t="s">
        <v>80</v>
      </c>
      <c r="BK169" s="220">
        <f>ROUND(I169*H169,2)</f>
        <v>0</v>
      </c>
      <c r="BL169" s="14" t="s">
        <v>127</v>
      </c>
      <c r="BM169" s="219" t="s">
        <v>221</v>
      </c>
    </row>
    <row r="170" s="2" customFormat="1">
      <c r="A170" s="35"/>
      <c r="B170" s="36"/>
      <c r="C170" s="37"/>
      <c r="D170" s="221" t="s">
        <v>129</v>
      </c>
      <c r="E170" s="37"/>
      <c r="F170" s="222" t="s">
        <v>222</v>
      </c>
      <c r="G170" s="37"/>
      <c r="H170" s="37"/>
      <c r="I170" s="223"/>
      <c r="J170" s="37"/>
      <c r="K170" s="37"/>
      <c r="L170" s="41"/>
      <c r="M170" s="224"/>
      <c r="N170" s="225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129</v>
      </c>
      <c r="AU170" s="14" t="s">
        <v>82</v>
      </c>
    </row>
    <row r="171" s="2" customFormat="1" ht="14.4" customHeight="1">
      <c r="A171" s="35"/>
      <c r="B171" s="36"/>
      <c r="C171" s="208" t="s">
        <v>7</v>
      </c>
      <c r="D171" s="208" t="s">
        <v>122</v>
      </c>
      <c r="E171" s="209" t="s">
        <v>223</v>
      </c>
      <c r="F171" s="210" t="s">
        <v>224</v>
      </c>
      <c r="G171" s="211" t="s">
        <v>225</v>
      </c>
      <c r="H171" s="212">
        <v>2</v>
      </c>
      <c r="I171" s="213"/>
      <c r="J171" s="214">
        <f>ROUND(I171*H171,2)</f>
        <v>0</v>
      </c>
      <c r="K171" s="210" t="s">
        <v>1</v>
      </c>
      <c r="L171" s="41"/>
      <c r="M171" s="215" t="s">
        <v>1</v>
      </c>
      <c r="N171" s="216" t="s">
        <v>40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9" t="s">
        <v>127</v>
      </c>
      <c r="AT171" s="219" t="s">
        <v>122</v>
      </c>
      <c r="AU171" s="219" t="s">
        <v>82</v>
      </c>
      <c r="AY171" s="14" t="s">
        <v>119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80</v>
      </c>
      <c r="BK171" s="220">
        <f>ROUND(I171*H171,2)</f>
        <v>0</v>
      </c>
      <c r="BL171" s="14" t="s">
        <v>127</v>
      </c>
      <c r="BM171" s="219" t="s">
        <v>226</v>
      </c>
    </row>
    <row r="172" s="2" customFormat="1">
      <c r="A172" s="35"/>
      <c r="B172" s="36"/>
      <c r="C172" s="37"/>
      <c r="D172" s="221" t="s">
        <v>129</v>
      </c>
      <c r="E172" s="37"/>
      <c r="F172" s="222" t="s">
        <v>224</v>
      </c>
      <c r="G172" s="37"/>
      <c r="H172" s="37"/>
      <c r="I172" s="223"/>
      <c r="J172" s="37"/>
      <c r="K172" s="37"/>
      <c r="L172" s="41"/>
      <c r="M172" s="224"/>
      <c r="N172" s="225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129</v>
      </c>
      <c r="AU172" s="14" t="s">
        <v>82</v>
      </c>
    </row>
    <row r="173" s="12" customFormat="1" ht="22.8" customHeight="1">
      <c r="A173" s="12"/>
      <c r="B173" s="192"/>
      <c r="C173" s="193"/>
      <c r="D173" s="194" t="s">
        <v>74</v>
      </c>
      <c r="E173" s="206" t="s">
        <v>227</v>
      </c>
      <c r="F173" s="206" t="s">
        <v>228</v>
      </c>
      <c r="G173" s="193"/>
      <c r="H173" s="193"/>
      <c r="I173" s="196"/>
      <c r="J173" s="207">
        <f>BK173</f>
        <v>0</v>
      </c>
      <c r="K173" s="193"/>
      <c r="L173" s="198"/>
      <c r="M173" s="199"/>
      <c r="N173" s="200"/>
      <c r="O173" s="200"/>
      <c r="P173" s="201">
        <f>SUM(P174:P177)</f>
        <v>0</v>
      </c>
      <c r="Q173" s="200"/>
      <c r="R173" s="201">
        <f>SUM(R174:R177)</f>
        <v>0</v>
      </c>
      <c r="S173" s="200"/>
      <c r="T173" s="202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3" t="s">
        <v>82</v>
      </c>
      <c r="AT173" s="204" t="s">
        <v>74</v>
      </c>
      <c r="AU173" s="204" t="s">
        <v>80</v>
      </c>
      <c r="AY173" s="203" t="s">
        <v>119</v>
      </c>
      <c r="BK173" s="205">
        <f>SUM(BK174:BK177)</f>
        <v>0</v>
      </c>
    </row>
    <row r="174" s="2" customFormat="1" ht="14.4" customHeight="1">
      <c r="A174" s="35"/>
      <c r="B174" s="36"/>
      <c r="C174" s="208" t="s">
        <v>229</v>
      </c>
      <c r="D174" s="208" t="s">
        <v>122</v>
      </c>
      <c r="E174" s="209" t="s">
        <v>230</v>
      </c>
      <c r="F174" s="210" t="s">
        <v>231</v>
      </c>
      <c r="G174" s="211" t="s">
        <v>144</v>
      </c>
      <c r="H174" s="212">
        <v>1</v>
      </c>
      <c r="I174" s="213"/>
      <c r="J174" s="214">
        <f>ROUND(I174*H174,2)</f>
        <v>0</v>
      </c>
      <c r="K174" s="210" t="s">
        <v>1</v>
      </c>
      <c r="L174" s="41"/>
      <c r="M174" s="215" t="s">
        <v>1</v>
      </c>
      <c r="N174" s="216" t="s">
        <v>40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9" t="s">
        <v>127</v>
      </c>
      <c r="AT174" s="219" t="s">
        <v>122</v>
      </c>
      <c r="AU174" s="219" t="s">
        <v>82</v>
      </c>
      <c r="AY174" s="14" t="s">
        <v>119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80</v>
      </c>
      <c r="BK174" s="220">
        <f>ROUND(I174*H174,2)</f>
        <v>0</v>
      </c>
      <c r="BL174" s="14" t="s">
        <v>127</v>
      </c>
      <c r="BM174" s="219" t="s">
        <v>232</v>
      </c>
    </row>
    <row r="175" s="2" customFormat="1">
      <c r="A175" s="35"/>
      <c r="B175" s="36"/>
      <c r="C175" s="37"/>
      <c r="D175" s="221" t="s">
        <v>129</v>
      </c>
      <c r="E175" s="37"/>
      <c r="F175" s="222" t="s">
        <v>231</v>
      </c>
      <c r="G175" s="37"/>
      <c r="H175" s="37"/>
      <c r="I175" s="223"/>
      <c r="J175" s="37"/>
      <c r="K175" s="37"/>
      <c r="L175" s="41"/>
      <c r="M175" s="224"/>
      <c r="N175" s="225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129</v>
      </c>
      <c r="AU175" s="14" t="s">
        <v>82</v>
      </c>
    </row>
    <row r="176" s="2" customFormat="1" ht="14.4" customHeight="1">
      <c r="A176" s="35"/>
      <c r="B176" s="36"/>
      <c r="C176" s="208" t="s">
        <v>233</v>
      </c>
      <c r="D176" s="208" t="s">
        <v>122</v>
      </c>
      <c r="E176" s="209" t="s">
        <v>234</v>
      </c>
      <c r="F176" s="210" t="s">
        <v>235</v>
      </c>
      <c r="G176" s="211" t="s">
        <v>144</v>
      </c>
      <c r="H176" s="212">
        <v>1</v>
      </c>
      <c r="I176" s="213"/>
      <c r="J176" s="214">
        <f>ROUND(I176*H176,2)</f>
        <v>0</v>
      </c>
      <c r="K176" s="210" t="s">
        <v>1</v>
      </c>
      <c r="L176" s="41"/>
      <c r="M176" s="215" t="s">
        <v>1</v>
      </c>
      <c r="N176" s="216" t="s">
        <v>40</v>
      </c>
      <c r="O176" s="8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9" t="s">
        <v>127</v>
      </c>
      <c r="AT176" s="219" t="s">
        <v>122</v>
      </c>
      <c r="AU176" s="219" t="s">
        <v>82</v>
      </c>
      <c r="AY176" s="14" t="s">
        <v>119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80</v>
      </c>
      <c r="BK176" s="220">
        <f>ROUND(I176*H176,2)</f>
        <v>0</v>
      </c>
      <c r="BL176" s="14" t="s">
        <v>127</v>
      </c>
      <c r="BM176" s="219" t="s">
        <v>236</v>
      </c>
    </row>
    <row r="177" s="2" customFormat="1">
      <c r="A177" s="35"/>
      <c r="B177" s="36"/>
      <c r="C177" s="37"/>
      <c r="D177" s="221" t="s">
        <v>129</v>
      </c>
      <c r="E177" s="37"/>
      <c r="F177" s="222" t="s">
        <v>235</v>
      </c>
      <c r="G177" s="37"/>
      <c r="H177" s="37"/>
      <c r="I177" s="223"/>
      <c r="J177" s="37"/>
      <c r="K177" s="37"/>
      <c r="L177" s="41"/>
      <c r="M177" s="224"/>
      <c r="N177" s="225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129</v>
      </c>
      <c r="AU177" s="14" t="s">
        <v>82</v>
      </c>
    </row>
    <row r="178" s="12" customFormat="1" ht="25.92" customHeight="1">
      <c r="A178" s="12"/>
      <c r="B178" s="192"/>
      <c r="C178" s="193"/>
      <c r="D178" s="194" t="s">
        <v>74</v>
      </c>
      <c r="E178" s="195" t="s">
        <v>131</v>
      </c>
      <c r="F178" s="195" t="s">
        <v>237</v>
      </c>
      <c r="G178" s="193"/>
      <c r="H178" s="193"/>
      <c r="I178" s="196"/>
      <c r="J178" s="197">
        <f>BK178</f>
        <v>0</v>
      </c>
      <c r="K178" s="193"/>
      <c r="L178" s="198"/>
      <c r="M178" s="199"/>
      <c r="N178" s="200"/>
      <c r="O178" s="200"/>
      <c r="P178" s="201">
        <f>P179</f>
        <v>0</v>
      </c>
      <c r="Q178" s="200"/>
      <c r="R178" s="201">
        <f>R179</f>
        <v>0.00059999999999999995</v>
      </c>
      <c r="S178" s="200"/>
      <c r="T178" s="202">
        <f>T179</f>
        <v>1.1280000000000001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3" t="s">
        <v>136</v>
      </c>
      <c r="AT178" s="204" t="s">
        <v>74</v>
      </c>
      <c r="AU178" s="204" t="s">
        <v>75</v>
      </c>
      <c r="AY178" s="203" t="s">
        <v>119</v>
      </c>
      <c r="BK178" s="205">
        <f>BK179</f>
        <v>0</v>
      </c>
    </row>
    <row r="179" s="12" customFormat="1" ht="22.8" customHeight="1">
      <c r="A179" s="12"/>
      <c r="B179" s="192"/>
      <c r="C179" s="193"/>
      <c r="D179" s="194" t="s">
        <v>74</v>
      </c>
      <c r="E179" s="206" t="s">
        <v>238</v>
      </c>
      <c r="F179" s="206" t="s">
        <v>239</v>
      </c>
      <c r="G179" s="193"/>
      <c r="H179" s="193"/>
      <c r="I179" s="196"/>
      <c r="J179" s="207">
        <f>BK179</f>
        <v>0</v>
      </c>
      <c r="K179" s="193"/>
      <c r="L179" s="198"/>
      <c r="M179" s="199"/>
      <c r="N179" s="200"/>
      <c r="O179" s="200"/>
      <c r="P179" s="201">
        <f>SUM(P180:P188)</f>
        <v>0</v>
      </c>
      <c r="Q179" s="200"/>
      <c r="R179" s="201">
        <f>SUM(R180:R188)</f>
        <v>0.00059999999999999995</v>
      </c>
      <c r="S179" s="200"/>
      <c r="T179" s="202">
        <f>SUM(T180:T188)</f>
        <v>1.1280000000000001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3" t="s">
        <v>136</v>
      </c>
      <c r="AT179" s="204" t="s">
        <v>74</v>
      </c>
      <c r="AU179" s="204" t="s">
        <v>80</v>
      </c>
      <c r="AY179" s="203" t="s">
        <v>119</v>
      </c>
      <c r="BK179" s="205">
        <f>SUM(BK180:BK188)</f>
        <v>0</v>
      </c>
    </row>
    <row r="180" s="2" customFormat="1" ht="24.15" customHeight="1">
      <c r="A180" s="35"/>
      <c r="B180" s="36"/>
      <c r="C180" s="208" t="s">
        <v>240</v>
      </c>
      <c r="D180" s="208" t="s">
        <v>122</v>
      </c>
      <c r="E180" s="209" t="s">
        <v>241</v>
      </c>
      <c r="F180" s="210" t="s">
        <v>242</v>
      </c>
      <c r="G180" s="211" t="s">
        <v>144</v>
      </c>
      <c r="H180" s="212">
        <v>4</v>
      </c>
      <c r="I180" s="213"/>
      <c r="J180" s="214">
        <f>ROUND(I180*H180,2)</f>
        <v>0</v>
      </c>
      <c r="K180" s="210" t="s">
        <v>126</v>
      </c>
      <c r="L180" s="41"/>
      <c r="M180" s="215" t="s">
        <v>1</v>
      </c>
      <c r="N180" s="216" t="s">
        <v>40</v>
      </c>
      <c r="O180" s="88"/>
      <c r="P180" s="217">
        <f>O180*H180</f>
        <v>0</v>
      </c>
      <c r="Q180" s="217">
        <v>0</v>
      </c>
      <c r="R180" s="217">
        <f>Q180*H180</f>
        <v>0</v>
      </c>
      <c r="S180" s="217">
        <v>0.28000000000000003</v>
      </c>
      <c r="T180" s="218">
        <f>S180*H180</f>
        <v>1.1200000000000001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9" t="s">
        <v>243</v>
      </c>
      <c r="AT180" s="219" t="s">
        <v>122</v>
      </c>
      <c r="AU180" s="219" t="s">
        <v>82</v>
      </c>
      <c r="AY180" s="14" t="s">
        <v>119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80</v>
      </c>
      <c r="BK180" s="220">
        <f>ROUND(I180*H180,2)</f>
        <v>0</v>
      </c>
      <c r="BL180" s="14" t="s">
        <v>243</v>
      </c>
      <c r="BM180" s="219" t="s">
        <v>244</v>
      </c>
    </row>
    <row r="181" s="2" customFormat="1">
      <c r="A181" s="35"/>
      <c r="B181" s="36"/>
      <c r="C181" s="37"/>
      <c r="D181" s="221" t="s">
        <v>129</v>
      </c>
      <c r="E181" s="37"/>
      <c r="F181" s="222" t="s">
        <v>245</v>
      </c>
      <c r="G181" s="37"/>
      <c r="H181" s="37"/>
      <c r="I181" s="223"/>
      <c r="J181" s="37"/>
      <c r="K181" s="37"/>
      <c r="L181" s="41"/>
      <c r="M181" s="224"/>
      <c r="N181" s="225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129</v>
      </c>
      <c r="AU181" s="14" t="s">
        <v>82</v>
      </c>
    </row>
    <row r="182" s="2" customFormat="1" ht="24.15" customHeight="1">
      <c r="A182" s="35"/>
      <c r="B182" s="36"/>
      <c r="C182" s="208" t="s">
        <v>246</v>
      </c>
      <c r="D182" s="208" t="s">
        <v>122</v>
      </c>
      <c r="E182" s="209" t="s">
        <v>247</v>
      </c>
      <c r="F182" s="210" t="s">
        <v>248</v>
      </c>
      <c r="G182" s="211" t="s">
        <v>125</v>
      </c>
      <c r="H182" s="212">
        <v>4</v>
      </c>
      <c r="I182" s="213"/>
      <c r="J182" s="214">
        <f>ROUND(I182*H182,2)</f>
        <v>0</v>
      </c>
      <c r="K182" s="210" t="s">
        <v>126</v>
      </c>
      <c r="L182" s="41"/>
      <c r="M182" s="215" t="s">
        <v>1</v>
      </c>
      <c r="N182" s="216" t="s">
        <v>40</v>
      </c>
      <c r="O182" s="88"/>
      <c r="P182" s="217">
        <f>O182*H182</f>
        <v>0</v>
      </c>
      <c r="Q182" s="217">
        <v>0.00014999999999999999</v>
      </c>
      <c r="R182" s="217">
        <f>Q182*H182</f>
        <v>0.00059999999999999995</v>
      </c>
      <c r="S182" s="217">
        <v>0</v>
      </c>
      <c r="T182" s="21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9" t="s">
        <v>243</v>
      </c>
      <c r="AT182" s="219" t="s">
        <v>122</v>
      </c>
      <c r="AU182" s="219" t="s">
        <v>82</v>
      </c>
      <c r="AY182" s="14" t="s">
        <v>119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4" t="s">
        <v>80</v>
      </c>
      <c r="BK182" s="220">
        <f>ROUND(I182*H182,2)</f>
        <v>0</v>
      </c>
      <c r="BL182" s="14" t="s">
        <v>243</v>
      </c>
      <c r="BM182" s="219" t="s">
        <v>249</v>
      </c>
    </row>
    <row r="183" s="2" customFormat="1">
      <c r="A183" s="35"/>
      <c r="B183" s="36"/>
      <c r="C183" s="37"/>
      <c r="D183" s="221" t="s">
        <v>129</v>
      </c>
      <c r="E183" s="37"/>
      <c r="F183" s="222" t="s">
        <v>250</v>
      </c>
      <c r="G183" s="37"/>
      <c r="H183" s="37"/>
      <c r="I183" s="223"/>
      <c r="J183" s="37"/>
      <c r="K183" s="37"/>
      <c r="L183" s="41"/>
      <c r="M183" s="224"/>
      <c r="N183" s="225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129</v>
      </c>
      <c r="AU183" s="14" t="s">
        <v>82</v>
      </c>
    </row>
    <row r="184" s="2" customFormat="1" ht="24.15" customHeight="1">
      <c r="A184" s="35"/>
      <c r="B184" s="36"/>
      <c r="C184" s="208" t="s">
        <v>251</v>
      </c>
      <c r="D184" s="208" t="s">
        <v>122</v>
      </c>
      <c r="E184" s="209" t="s">
        <v>252</v>
      </c>
      <c r="F184" s="210" t="s">
        <v>253</v>
      </c>
      <c r="G184" s="211" t="s">
        <v>125</v>
      </c>
      <c r="H184" s="212">
        <v>4</v>
      </c>
      <c r="I184" s="213"/>
      <c r="J184" s="214">
        <f>ROUND(I184*H184,2)</f>
        <v>0</v>
      </c>
      <c r="K184" s="210" t="s">
        <v>126</v>
      </c>
      <c r="L184" s="41"/>
      <c r="M184" s="215" t="s">
        <v>1</v>
      </c>
      <c r="N184" s="216" t="s">
        <v>40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0.002</v>
      </c>
      <c r="T184" s="218">
        <f>S184*H184</f>
        <v>0.0080000000000000002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9" t="s">
        <v>243</v>
      </c>
      <c r="AT184" s="219" t="s">
        <v>122</v>
      </c>
      <c r="AU184" s="219" t="s">
        <v>82</v>
      </c>
      <c r="AY184" s="14" t="s">
        <v>119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80</v>
      </c>
      <c r="BK184" s="220">
        <f>ROUND(I184*H184,2)</f>
        <v>0</v>
      </c>
      <c r="BL184" s="14" t="s">
        <v>243</v>
      </c>
      <c r="BM184" s="219" t="s">
        <v>254</v>
      </c>
    </row>
    <row r="185" s="2" customFormat="1">
      <c r="A185" s="35"/>
      <c r="B185" s="36"/>
      <c r="C185" s="37"/>
      <c r="D185" s="221" t="s">
        <v>129</v>
      </c>
      <c r="E185" s="37"/>
      <c r="F185" s="222" t="s">
        <v>255</v>
      </c>
      <c r="G185" s="37"/>
      <c r="H185" s="37"/>
      <c r="I185" s="223"/>
      <c r="J185" s="37"/>
      <c r="K185" s="37"/>
      <c r="L185" s="41"/>
      <c r="M185" s="224"/>
      <c r="N185" s="225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129</v>
      </c>
      <c r="AU185" s="14" t="s">
        <v>82</v>
      </c>
    </row>
    <row r="186" s="2" customFormat="1" ht="24.15" customHeight="1">
      <c r="A186" s="35"/>
      <c r="B186" s="36"/>
      <c r="C186" s="208" t="s">
        <v>256</v>
      </c>
      <c r="D186" s="208" t="s">
        <v>122</v>
      </c>
      <c r="E186" s="209" t="s">
        <v>257</v>
      </c>
      <c r="F186" s="210" t="s">
        <v>258</v>
      </c>
      <c r="G186" s="211" t="s">
        <v>259</v>
      </c>
      <c r="H186" s="212">
        <v>0.02</v>
      </c>
      <c r="I186" s="213"/>
      <c r="J186" s="214">
        <f>ROUND(I186*H186,2)</f>
        <v>0</v>
      </c>
      <c r="K186" s="210" t="s">
        <v>126</v>
      </c>
      <c r="L186" s="41"/>
      <c r="M186" s="215" t="s">
        <v>1</v>
      </c>
      <c r="N186" s="216" t="s">
        <v>40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9" t="s">
        <v>243</v>
      </c>
      <c r="AT186" s="219" t="s">
        <v>122</v>
      </c>
      <c r="AU186" s="219" t="s">
        <v>82</v>
      </c>
      <c r="AY186" s="14" t="s">
        <v>119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80</v>
      </c>
      <c r="BK186" s="220">
        <f>ROUND(I186*H186,2)</f>
        <v>0</v>
      </c>
      <c r="BL186" s="14" t="s">
        <v>243</v>
      </c>
      <c r="BM186" s="219" t="s">
        <v>260</v>
      </c>
    </row>
    <row r="187" s="2" customFormat="1">
      <c r="A187" s="35"/>
      <c r="B187" s="36"/>
      <c r="C187" s="37"/>
      <c r="D187" s="221" t="s">
        <v>129</v>
      </c>
      <c r="E187" s="37"/>
      <c r="F187" s="222" t="s">
        <v>261</v>
      </c>
      <c r="G187" s="37"/>
      <c r="H187" s="37"/>
      <c r="I187" s="223"/>
      <c r="J187" s="37"/>
      <c r="K187" s="37"/>
      <c r="L187" s="41"/>
      <c r="M187" s="224"/>
      <c r="N187" s="225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129</v>
      </c>
      <c r="AU187" s="14" t="s">
        <v>82</v>
      </c>
    </row>
    <row r="188" s="2" customFormat="1">
      <c r="A188" s="35"/>
      <c r="B188" s="36"/>
      <c r="C188" s="37"/>
      <c r="D188" s="221" t="s">
        <v>262</v>
      </c>
      <c r="E188" s="37"/>
      <c r="F188" s="236" t="s">
        <v>263</v>
      </c>
      <c r="G188" s="37"/>
      <c r="H188" s="37"/>
      <c r="I188" s="223"/>
      <c r="J188" s="37"/>
      <c r="K188" s="37"/>
      <c r="L188" s="41"/>
      <c r="M188" s="224"/>
      <c r="N188" s="225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262</v>
      </c>
      <c r="AU188" s="14" t="s">
        <v>82</v>
      </c>
    </row>
    <row r="189" s="12" customFormat="1" ht="25.92" customHeight="1">
      <c r="A189" s="12"/>
      <c r="B189" s="192"/>
      <c r="C189" s="193"/>
      <c r="D189" s="194" t="s">
        <v>74</v>
      </c>
      <c r="E189" s="195" t="s">
        <v>264</v>
      </c>
      <c r="F189" s="195" t="s">
        <v>265</v>
      </c>
      <c r="G189" s="193"/>
      <c r="H189" s="193"/>
      <c r="I189" s="196"/>
      <c r="J189" s="197">
        <f>BK189</f>
        <v>0</v>
      </c>
      <c r="K189" s="193"/>
      <c r="L189" s="198"/>
      <c r="M189" s="199"/>
      <c r="N189" s="200"/>
      <c r="O189" s="200"/>
      <c r="P189" s="201">
        <f>SUM(P190:P191)</f>
        <v>0</v>
      </c>
      <c r="Q189" s="200"/>
      <c r="R189" s="201">
        <f>SUM(R190:R191)</f>
        <v>0</v>
      </c>
      <c r="S189" s="200"/>
      <c r="T189" s="202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3" t="s">
        <v>141</v>
      </c>
      <c r="AT189" s="204" t="s">
        <v>74</v>
      </c>
      <c r="AU189" s="204" t="s">
        <v>75</v>
      </c>
      <c r="AY189" s="203" t="s">
        <v>119</v>
      </c>
      <c r="BK189" s="205">
        <f>SUM(BK190:BK191)</f>
        <v>0</v>
      </c>
    </row>
    <row r="190" s="2" customFormat="1" ht="14.4" customHeight="1">
      <c r="A190" s="35"/>
      <c r="B190" s="36"/>
      <c r="C190" s="208" t="s">
        <v>266</v>
      </c>
      <c r="D190" s="208" t="s">
        <v>122</v>
      </c>
      <c r="E190" s="209" t="s">
        <v>267</v>
      </c>
      <c r="F190" s="210" t="s">
        <v>268</v>
      </c>
      <c r="G190" s="211" t="s">
        <v>225</v>
      </c>
      <c r="H190" s="212">
        <v>2</v>
      </c>
      <c r="I190" s="213"/>
      <c r="J190" s="214">
        <f>ROUND(I190*H190,2)</f>
        <v>0</v>
      </c>
      <c r="K190" s="210" t="s">
        <v>1</v>
      </c>
      <c r="L190" s="41"/>
      <c r="M190" s="215" t="s">
        <v>1</v>
      </c>
      <c r="N190" s="216" t="s">
        <v>40</v>
      </c>
      <c r="O190" s="88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9" t="s">
        <v>196</v>
      </c>
      <c r="AT190" s="219" t="s">
        <v>122</v>
      </c>
      <c r="AU190" s="219" t="s">
        <v>80</v>
      </c>
      <c r="AY190" s="14" t="s">
        <v>119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4" t="s">
        <v>80</v>
      </c>
      <c r="BK190" s="220">
        <f>ROUND(I190*H190,2)</f>
        <v>0</v>
      </c>
      <c r="BL190" s="14" t="s">
        <v>196</v>
      </c>
      <c r="BM190" s="219" t="s">
        <v>269</v>
      </c>
    </row>
    <row r="191" s="2" customFormat="1">
      <c r="A191" s="35"/>
      <c r="B191" s="36"/>
      <c r="C191" s="37"/>
      <c r="D191" s="221" t="s">
        <v>129</v>
      </c>
      <c r="E191" s="37"/>
      <c r="F191" s="222" t="s">
        <v>270</v>
      </c>
      <c r="G191" s="37"/>
      <c r="H191" s="37"/>
      <c r="I191" s="223"/>
      <c r="J191" s="37"/>
      <c r="K191" s="37"/>
      <c r="L191" s="41"/>
      <c r="M191" s="224"/>
      <c r="N191" s="225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129</v>
      </c>
      <c r="AU191" s="14" t="s">
        <v>80</v>
      </c>
    </row>
    <row r="192" s="12" customFormat="1" ht="25.92" customHeight="1">
      <c r="A192" s="12"/>
      <c r="B192" s="192"/>
      <c r="C192" s="193"/>
      <c r="D192" s="194" t="s">
        <v>74</v>
      </c>
      <c r="E192" s="195" t="s">
        <v>271</v>
      </c>
      <c r="F192" s="195" t="s">
        <v>272</v>
      </c>
      <c r="G192" s="193"/>
      <c r="H192" s="193"/>
      <c r="I192" s="196"/>
      <c r="J192" s="197">
        <f>BK192</f>
        <v>0</v>
      </c>
      <c r="K192" s="193"/>
      <c r="L192" s="198"/>
      <c r="M192" s="199"/>
      <c r="N192" s="200"/>
      <c r="O192" s="200"/>
      <c r="P192" s="201">
        <f>SUM(P193:P198)</f>
        <v>0</v>
      </c>
      <c r="Q192" s="200"/>
      <c r="R192" s="201">
        <f>SUM(R193:R198)</f>
        <v>0</v>
      </c>
      <c r="S192" s="200"/>
      <c r="T192" s="202">
        <f>SUM(T193:T198)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3" t="s">
        <v>141</v>
      </c>
      <c r="AT192" s="204" t="s">
        <v>74</v>
      </c>
      <c r="AU192" s="204" t="s">
        <v>75</v>
      </c>
      <c r="AY192" s="203" t="s">
        <v>119</v>
      </c>
      <c r="BK192" s="205">
        <f>SUM(BK193:BK198)</f>
        <v>0</v>
      </c>
    </row>
    <row r="193" s="2" customFormat="1" ht="24.15" customHeight="1">
      <c r="A193" s="35"/>
      <c r="B193" s="36"/>
      <c r="C193" s="208" t="s">
        <v>273</v>
      </c>
      <c r="D193" s="208" t="s">
        <v>122</v>
      </c>
      <c r="E193" s="209" t="s">
        <v>274</v>
      </c>
      <c r="F193" s="210" t="s">
        <v>275</v>
      </c>
      <c r="G193" s="211" t="s">
        <v>144</v>
      </c>
      <c r="H193" s="212">
        <v>1</v>
      </c>
      <c r="I193" s="213"/>
      <c r="J193" s="214">
        <f>ROUND(I193*H193,2)</f>
        <v>0</v>
      </c>
      <c r="K193" s="210" t="s">
        <v>1</v>
      </c>
      <c r="L193" s="41"/>
      <c r="M193" s="215" t="s">
        <v>1</v>
      </c>
      <c r="N193" s="216" t="s">
        <v>40</v>
      </c>
      <c r="O193" s="88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9" t="s">
        <v>196</v>
      </c>
      <c r="AT193" s="219" t="s">
        <v>122</v>
      </c>
      <c r="AU193" s="219" t="s">
        <v>80</v>
      </c>
      <c r="AY193" s="14" t="s">
        <v>119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4" t="s">
        <v>80</v>
      </c>
      <c r="BK193" s="220">
        <f>ROUND(I193*H193,2)</f>
        <v>0</v>
      </c>
      <c r="BL193" s="14" t="s">
        <v>196</v>
      </c>
      <c r="BM193" s="219" t="s">
        <v>276</v>
      </c>
    </row>
    <row r="194" s="2" customFormat="1">
      <c r="A194" s="35"/>
      <c r="B194" s="36"/>
      <c r="C194" s="37"/>
      <c r="D194" s="221" t="s">
        <v>129</v>
      </c>
      <c r="E194" s="37"/>
      <c r="F194" s="222" t="s">
        <v>275</v>
      </c>
      <c r="G194" s="37"/>
      <c r="H194" s="37"/>
      <c r="I194" s="223"/>
      <c r="J194" s="37"/>
      <c r="K194" s="37"/>
      <c r="L194" s="41"/>
      <c r="M194" s="224"/>
      <c r="N194" s="225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129</v>
      </c>
      <c r="AU194" s="14" t="s">
        <v>80</v>
      </c>
    </row>
    <row r="195" s="2" customFormat="1" ht="14.4" customHeight="1">
      <c r="A195" s="35"/>
      <c r="B195" s="36"/>
      <c r="C195" s="208" t="s">
        <v>277</v>
      </c>
      <c r="D195" s="208" t="s">
        <v>122</v>
      </c>
      <c r="E195" s="209" t="s">
        <v>278</v>
      </c>
      <c r="F195" s="210" t="s">
        <v>279</v>
      </c>
      <c r="G195" s="211" t="s">
        <v>144</v>
      </c>
      <c r="H195" s="212">
        <v>1</v>
      </c>
      <c r="I195" s="213"/>
      <c r="J195" s="214">
        <f>ROUND(I195*H195,2)</f>
        <v>0</v>
      </c>
      <c r="K195" s="210" t="s">
        <v>1</v>
      </c>
      <c r="L195" s="41"/>
      <c r="M195" s="215" t="s">
        <v>1</v>
      </c>
      <c r="N195" s="216" t="s">
        <v>40</v>
      </c>
      <c r="O195" s="88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9" t="s">
        <v>196</v>
      </c>
      <c r="AT195" s="219" t="s">
        <v>122</v>
      </c>
      <c r="AU195" s="219" t="s">
        <v>80</v>
      </c>
      <c r="AY195" s="14" t="s">
        <v>119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4" t="s">
        <v>80</v>
      </c>
      <c r="BK195" s="220">
        <f>ROUND(I195*H195,2)</f>
        <v>0</v>
      </c>
      <c r="BL195" s="14" t="s">
        <v>196</v>
      </c>
      <c r="BM195" s="219" t="s">
        <v>280</v>
      </c>
    </row>
    <row r="196" s="2" customFormat="1">
      <c r="A196" s="35"/>
      <c r="B196" s="36"/>
      <c r="C196" s="37"/>
      <c r="D196" s="221" t="s">
        <v>129</v>
      </c>
      <c r="E196" s="37"/>
      <c r="F196" s="222" t="s">
        <v>279</v>
      </c>
      <c r="G196" s="37"/>
      <c r="H196" s="37"/>
      <c r="I196" s="223"/>
      <c r="J196" s="37"/>
      <c r="K196" s="37"/>
      <c r="L196" s="41"/>
      <c r="M196" s="224"/>
      <c r="N196" s="225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129</v>
      </c>
      <c r="AU196" s="14" t="s">
        <v>80</v>
      </c>
    </row>
    <row r="197" s="2" customFormat="1" ht="14.4" customHeight="1">
      <c r="A197" s="35"/>
      <c r="B197" s="36"/>
      <c r="C197" s="208" t="s">
        <v>281</v>
      </c>
      <c r="D197" s="208" t="s">
        <v>122</v>
      </c>
      <c r="E197" s="209" t="s">
        <v>282</v>
      </c>
      <c r="F197" s="210" t="s">
        <v>283</v>
      </c>
      <c r="G197" s="211" t="s">
        <v>284</v>
      </c>
      <c r="H197" s="212">
        <v>1</v>
      </c>
      <c r="I197" s="213"/>
      <c r="J197" s="214">
        <f>ROUND(I197*H197,2)</f>
        <v>0</v>
      </c>
      <c r="K197" s="210" t="s">
        <v>1</v>
      </c>
      <c r="L197" s="41"/>
      <c r="M197" s="215" t="s">
        <v>1</v>
      </c>
      <c r="N197" s="216" t="s">
        <v>40</v>
      </c>
      <c r="O197" s="88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9" t="s">
        <v>196</v>
      </c>
      <c r="AT197" s="219" t="s">
        <v>122</v>
      </c>
      <c r="AU197" s="219" t="s">
        <v>80</v>
      </c>
      <c r="AY197" s="14" t="s">
        <v>119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4" t="s">
        <v>80</v>
      </c>
      <c r="BK197" s="220">
        <f>ROUND(I197*H197,2)</f>
        <v>0</v>
      </c>
      <c r="BL197" s="14" t="s">
        <v>196</v>
      </c>
      <c r="BM197" s="219" t="s">
        <v>285</v>
      </c>
    </row>
    <row r="198" s="2" customFormat="1">
      <c r="A198" s="35"/>
      <c r="B198" s="36"/>
      <c r="C198" s="37"/>
      <c r="D198" s="221" t="s">
        <v>129</v>
      </c>
      <c r="E198" s="37"/>
      <c r="F198" s="222" t="s">
        <v>283</v>
      </c>
      <c r="G198" s="37"/>
      <c r="H198" s="37"/>
      <c r="I198" s="223"/>
      <c r="J198" s="37"/>
      <c r="K198" s="37"/>
      <c r="L198" s="41"/>
      <c r="M198" s="224"/>
      <c r="N198" s="225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129</v>
      </c>
      <c r="AU198" s="14" t="s">
        <v>80</v>
      </c>
    </row>
    <row r="199" s="12" customFormat="1" ht="25.92" customHeight="1">
      <c r="A199" s="12"/>
      <c r="B199" s="192"/>
      <c r="C199" s="193"/>
      <c r="D199" s="194" t="s">
        <v>74</v>
      </c>
      <c r="E199" s="195" t="s">
        <v>272</v>
      </c>
      <c r="F199" s="195" t="s">
        <v>272</v>
      </c>
      <c r="G199" s="193"/>
      <c r="H199" s="193"/>
      <c r="I199" s="196"/>
      <c r="J199" s="197">
        <f>BK199</f>
        <v>0</v>
      </c>
      <c r="K199" s="193"/>
      <c r="L199" s="198"/>
      <c r="M199" s="199"/>
      <c r="N199" s="200"/>
      <c r="O199" s="200"/>
      <c r="P199" s="201">
        <f>P200</f>
        <v>0</v>
      </c>
      <c r="Q199" s="200"/>
      <c r="R199" s="201">
        <f>R200</f>
        <v>0</v>
      </c>
      <c r="S199" s="200"/>
      <c r="T199" s="202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3" t="s">
        <v>141</v>
      </c>
      <c r="AT199" s="204" t="s">
        <v>74</v>
      </c>
      <c r="AU199" s="204" t="s">
        <v>75</v>
      </c>
      <c r="AY199" s="203" t="s">
        <v>119</v>
      </c>
      <c r="BK199" s="205">
        <f>BK200</f>
        <v>0</v>
      </c>
    </row>
    <row r="200" s="12" customFormat="1" ht="22.8" customHeight="1">
      <c r="A200" s="12"/>
      <c r="B200" s="192"/>
      <c r="C200" s="193"/>
      <c r="D200" s="194" t="s">
        <v>74</v>
      </c>
      <c r="E200" s="206" t="s">
        <v>286</v>
      </c>
      <c r="F200" s="206" t="s">
        <v>287</v>
      </c>
      <c r="G200" s="193"/>
      <c r="H200" s="193"/>
      <c r="I200" s="196"/>
      <c r="J200" s="207">
        <f>BK200</f>
        <v>0</v>
      </c>
      <c r="K200" s="193"/>
      <c r="L200" s="198"/>
      <c r="M200" s="199"/>
      <c r="N200" s="200"/>
      <c r="O200" s="200"/>
      <c r="P200" s="201">
        <f>SUM(P201:P202)</f>
        <v>0</v>
      </c>
      <c r="Q200" s="200"/>
      <c r="R200" s="201">
        <f>SUM(R201:R202)</f>
        <v>0</v>
      </c>
      <c r="S200" s="200"/>
      <c r="T200" s="202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3" t="s">
        <v>141</v>
      </c>
      <c r="AT200" s="204" t="s">
        <v>74</v>
      </c>
      <c r="AU200" s="204" t="s">
        <v>80</v>
      </c>
      <c r="AY200" s="203" t="s">
        <v>119</v>
      </c>
      <c r="BK200" s="205">
        <f>SUM(BK201:BK202)</f>
        <v>0</v>
      </c>
    </row>
    <row r="201" s="2" customFormat="1" ht="14.4" customHeight="1">
      <c r="A201" s="35"/>
      <c r="B201" s="36"/>
      <c r="C201" s="208" t="s">
        <v>134</v>
      </c>
      <c r="D201" s="208" t="s">
        <v>122</v>
      </c>
      <c r="E201" s="209" t="s">
        <v>288</v>
      </c>
      <c r="F201" s="210" t="s">
        <v>289</v>
      </c>
      <c r="G201" s="211" t="s">
        <v>290</v>
      </c>
      <c r="H201" s="212">
        <v>1</v>
      </c>
      <c r="I201" s="213"/>
      <c r="J201" s="214">
        <f>ROUND(I201*H201,2)</f>
        <v>0</v>
      </c>
      <c r="K201" s="210" t="s">
        <v>1</v>
      </c>
      <c r="L201" s="41"/>
      <c r="M201" s="215" t="s">
        <v>1</v>
      </c>
      <c r="N201" s="216" t="s">
        <v>40</v>
      </c>
      <c r="O201" s="88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9" t="s">
        <v>196</v>
      </c>
      <c r="AT201" s="219" t="s">
        <v>122</v>
      </c>
      <c r="AU201" s="219" t="s">
        <v>82</v>
      </c>
      <c r="AY201" s="14" t="s">
        <v>119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4" t="s">
        <v>80</v>
      </c>
      <c r="BK201" s="220">
        <f>ROUND(I201*H201,2)</f>
        <v>0</v>
      </c>
      <c r="BL201" s="14" t="s">
        <v>196</v>
      </c>
      <c r="BM201" s="219" t="s">
        <v>291</v>
      </c>
    </row>
    <row r="202" s="2" customFormat="1">
      <c r="A202" s="35"/>
      <c r="B202" s="36"/>
      <c r="C202" s="37"/>
      <c r="D202" s="221" t="s">
        <v>129</v>
      </c>
      <c r="E202" s="37"/>
      <c r="F202" s="222" t="s">
        <v>289</v>
      </c>
      <c r="G202" s="37"/>
      <c r="H202" s="37"/>
      <c r="I202" s="223"/>
      <c r="J202" s="37"/>
      <c r="K202" s="37"/>
      <c r="L202" s="41"/>
      <c r="M202" s="224"/>
      <c r="N202" s="225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129</v>
      </c>
      <c r="AU202" s="14" t="s">
        <v>82</v>
      </c>
    </row>
    <row r="203" s="12" customFormat="1" ht="25.92" customHeight="1">
      <c r="A203" s="12"/>
      <c r="B203" s="192"/>
      <c r="C203" s="193"/>
      <c r="D203" s="194" t="s">
        <v>74</v>
      </c>
      <c r="E203" s="195" t="s">
        <v>292</v>
      </c>
      <c r="F203" s="195" t="s">
        <v>293</v>
      </c>
      <c r="G203" s="193"/>
      <c r="H203" s="193"/>
      <c r="I203" s="196"/>
      <c r="J203" s="197">
        <f>BK203</f>
        <v>0</v>
      </c>
      <c r="K203" s="193"/>
      <c r="L203" s="198"/>
      <c r="M203" s="199"/>
      <c r="N203" s="200"/>
      <c r="O203" s="200"/>
      <c r="P203" s="201">
        <f>SUM(P204:P205)</f>
        <v>0</v>
      </c>
      <c r="Q203" s="200"/>
      <c r="R203" s="201">
        <f>SUM(R204:R205)</f>
        <v>0</v>
      </c>
      <c r="S203" s="200"/>
      <c r="T203" s="202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3" t="s">
        <v>141</v>
      </c>
      <c r="AT203" s="204" t="s">
        <v>74</v>
      </c>
      <c r="AU203" s="204" t="s">
        <v>75</v>
      </c>
      <c r="AY203" s="203" t="s">
        <v>119</v>
      </c>
      <c r="BK203" s="205">
        <f>SUM(BK204:BK205)</f>
        <v>0</v>
      </c>
    </row>
    <row r="204" s="2" customFormat="1" ht="14.4" customHeight="1">
      <c r="A204" s="35"/>
      <c r="B204" s="36"/>
      <c r="C204" s="208" t="s">
        <v>294</v>
      </c>
      <c r="D204" s="208" t="s">
        <v>122</v>
      </c>
      <c r="E204" s="209" t="s">
        <v>295</v>
      </c>
      <c r="F204" s="210" t="s">
        <v>293</v>
      </c>
      <c r="G204" s="211" t="s">
        <v>225</v>
      </c>
      <c r="H204" s="212">
        <v>8</v>
      </c>
      <c r="I204" s="213"/>
      <c r="J204" s="214">
        <f>ROUND(I204*H204,2)</f>
        <v>0</v>
      </c>
      <c r="K204" s="210" t="s">
        <v>1</v>
      </c>
      <c r="L204" s="41"/>
      <c r="M204" s="215" t="s">
        <v>1</v>
      </c>
      <c r="N204" s="216" t="s">
        <v>40</v>
      </c>
      <c r="O204" s="88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9" t="s">
        <v>196</v>
      </c>
      <c r="AT204" s="219" t="s">
        <v>122</v>
      </c>
      <c r="AU204" s="219" t="s">
        <v>80</v>
      </c>
      <c r="AY204" s="14" t="s">
        <v>119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4" t="s">
        <v>80</v>
      </c>
      <c r="BK204" s="220">
        <f>ROUND(I204*H204,2)</f>
        <v>0</v>
      </c>
      <c r="BL204" s="14" t="s">
        <v>196</v>
      </c>
      <c r="BM204" s="219" t="s">
        <v>296</v>
      </c>
    </row>
    <row r="205" s="2" customFormat="1">
      <c r="A205" s="35"/>
      <c r="B205" s="36"/>
      <c r="C205" s="37"/>
      <c r="D205" s="221" t="s">
        <v>129</v>
      </c>
      <c r="E205" s="37"/>
      <c r="F205" s="222" t="s">
        <v>293</v>
      </c>
      <c r="G205" s="37"/>
      <c r="H205" s="37"/>
      <c r="I205" s="223"/>
      <c r="J205" s="37"/>
      <c r="K205" s="37"/>
      <c r="L205" s="41"/>
      <c r="M205" s="224"/>
      <c r="N205" s="225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129</v>
      </c>
      <c r="AU205" s="14" t="s">
        <v>80</v>
      </c>
    </row>
    <row r="206" s="12" customFormat="1" ht="25.92" customHeight="1">
      <c r="A206" s="12"/>
      <c r="B206" s="192"/>
      <c r="C206" s="193"/>
      <c r="D206" s="194" t="s">
        <v>74</v>
      </c>
      <c r="E206" s="195" t="s">
        <v>297</v>
      </c>
      <c r="F206" s="195" t="s">
        <v>298</v>
      </c>
      <c r="G206" s="193"/>
      <c r="H206" s="193"/>
      <c r="I206" s="196"/>
      <c r="J206" s="197">
        <f>BK206</f>
        <v>0</v>
      </c>
      <c r="K206" s="193"/>
      <c r="L206" s="198"/>
      <c r="M206" s="199"/>
      <c r="N206" s="200"/>
      <c r="O206" s="200"/>
      <c r="P206" s="201">
        <f>P207+P210+P213+P218</f>
        <v>0</v>
      </c>
      <c r="Q206" s="200"/>
      <c r="R206" s="201">
        <f>R207+R210+R213+R218</f>
        <v>0</v>
      </c>
      <c r="S206" s="200"/>
      <c r="T206" s="202">
        <f>T207+T210+T213+T218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3" t="s">
        <v>147</v>
      </c>
      <c r="AT206" s="204" t="s">
        <v>74</v>
      </c>
      <c r="AU206" s="204" t="s">
        <v>75</v>
      </c>
      <c r="AY206" s="203" t="s">
        <v>119</v>
      </c>
      <c r="BK206" s="205">
        <f>BK207+BK210+BK213+BK218</f>
        <v>0</v>
      </c>
    </row>
    <row r="207" s="12" customFormat="1" ht="22.8" customHeight="1">
      <c r="A207" s="12"/>
      <c r="B207" s="192"/>
      <c r="C207" s="193"/>
      <c r="D207" s="194" t="s">
        <v>74</v>
      </c>
      <c r="E207" s="206" t="s">
        <v>299</v>
      </c>
      <c r="F207" s="206" t="s">
        <v>300</v>
      </c>
      <c r="G207" s="193"/>
      <c r="H207" s="193"/>
      <c r="I207" s="196"/>
      <c r="J207" s="207">
        <f>BK207</f>
        <v>0</v>
      </c>
      <c r="K207" s="193"/>
      <c r="L207" s="198"/>
      <c r="M207" s="199"/>
      <c r="N207" s="200"/>
      <c r="O207" s="200"/>
      <c r="P207" s="201">
        <f>SUM(P208:P209)</f>
        <v>0</v>
      </c>
      <c r="Q207" s="200"/>
      <c r="R207" s="201">
        <f>SUM(R208:R209)</f>
        <v>0</v>
      </c>
      <c r="S207" s="200"/>
      <c r="T207" s="202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3" t="s">
        <v>147</v>
      </c>
      <c r="AT207" s="204" t="s">
        <v>74</v>
      </c>
      <c r="AU207" s="204" t="s">
        <v>80</v>
      </c>
      <c r="AY207" s="203" t="s">
        <v>119</v>
      </c>
      <c r="BK207" s="205">
        <f>SUM(BK208:BK209)</f>
        <v>0</v>
      </c>
    </row>
    <row r="208" s="2" customFormat="1" ht="14.4" customHeight="1">
      <c r="A208" s="35"/>
      <c r="B208" s="36"/>
      <c r="C208" s="208" t="s">
        <v>301</v>
      </c>
      <c r="D208" s="208" t="s">
        <v>122</v>
      </c>
      <c r="E208" s="209" t="s">
        <v>302</v>
      </c>
      <c r="F208" s="210" t="s">
        <v>303</v>
      </c>
      <c r="G208" s="211" t="s">
        <v>144</v>
      </c>
      <c r="H208" s="212">
        <v>1</v>
      </c>
      <c r="I208" s="213"/>
      <c r="J208" s="214">
        <f>ROUND(I208*H208,2)</f>
        <v>0</v>
      </c>
      <c r="K208" s="210" t="s">
        <v>126</v>
      </c>
      <c r="L208" s="41"/>
      <c r="M208" s="215" t="s">
        <v>1</v>
      </c>
      <c r="N208" s="216" t="s">
        <v>40</v>
      </c>
      <c r="O208" s="88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9" t="s">
        <v>304</v>
      </c>
      <c r="AT208" s="219" t="s">
        <v>122</v>
      </c>
      <c r="AU208" s="219" t="s">
        <v>82</v>
      </c>
      <c r="AY208" s="14" t="s">
        <v>119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4" t="s">
        <v>80</v>
      </c>
      <c r="BK208" s="220">
        <f>ROUND(I208*H208,2)</f>
        <v>0</v>
      </c>
      <c r="BL208" s="14" t="s">
        <v>304</v>
      </c>
      <c r="BM208" s="219" t="s">
        <v>305</v>
      </c>
    </row>
    <row r="209" s="2" customFormat="1">
      <c r="A209" s="35"/>
      <c r="B209" s="36"/>
      <c r="C209" s="37"/>
      <c r="D209" s="221" t="s">
        <v>129</v>
      </c>
      <c r="E209" s="37"/>
      <c r="F209" s="222" t="s">
        <v>306</v>
      </c>
      <c r="G209" s="37"/>
      <c r="H209" s="37"/>
      <c r="I209" s="223"/>
      <c r="J209" s="37"/>
      <c r="K209" s="37"/>
      <c r="L209" s="41"/>
      <c r="M209" s="224"/>
      <c r="N209" s="225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129</v>
      </c>
      <c r="AU209" s="14" t="s">
        <v>82</v>
      </c>
    </row>
    <row r="210" s="12" customFormat="1" ht="22.8" customHeight="1">
      <c r="A210" s="12"/>
      <c r="B210" s="192"/>
      <c r="C210" s="193"/>
      <c r="D210" s="194" t="s">
        <v>74</v>
      </c>
      <c r="E210" s="206" t="s">
        <v>307</v>
      </c>
      <c r="F210" s="206" t="s">
        <v>308</v>
      </c>
      <c r="G210" s="193"/>
      <c r="H210" s="193"/>
      <c r="I210" s="196"/>
      <c r="J210" s="207">
        <f>BK210</f>
        <v>0</v>
      </c>
      <c r="K210" s="193"/>
      <c r="L210" s="198"/>
      <c r="M210" s="199"/>
      <c r="N210" s="200"/>
      <c r="O210" s="200"/>
      <c r="P210" s="201">
        <f>SUM(P211:P212)</f>
        <v>0</v>
      </c>
      <c r="Q210" s="200"/>
      <c r="R210" s="201">
        <f>SUM(R211:R212)</f>
        <v>0</v>
      </c>
      <c r="S210" s="200"/>
      <c r="T210" s="202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3" t="s">
        <v>147</v>
      </c>
      <c r="AT210" s="204" t="s">
        <v>74</v>
      </c>
      <c r="AU210" s="204" t="s">
        <v>80</v>
      </c>
      <c r="AY210" s="203" t="s">
        <v>119</v>
      </c>
      <c r="BK210" s="205">
        <f>SUM(BK211:BK212)</f>
        <v>0</v>
      </c>
    </row>
    <row r="211" s="2" customFormat="1" ht="14.4" customHeight="1">
      <c r="A211" s="35"/>
      <c r="B211" s="36"/>
      <c r="C211" s="208" t="s">
        <v>309</v>
      </c>
      <c r="D211" s="208" t="s">
        <v>122</v>
      </c>
      <c r="E211" s="209" t="s">
        <v>310</v>
      </c>
      <c r="F211" s="210" t="s">
        <v>308</v>
      </c>
      <c r="G211" s="211" t="s">
        <v>290</v>
      </c>
      <c r="H211" s="212">
        <v>1</v>
      </c>
      <c r="I211" s="213"/>
      <c r="J211" s="214">
        <f>ROUND(I211*H211,2)</f>
        <v>0</v>
      </c>
      <c r="K211" s="210" t="s">
        <v>126</v>
      </c>
      <c r="L211" s="41"/>
      <c r="M211" s="215" t="s">
        <v>1</v>
      </c>
      <c r="N211" s="216" t="s">
        <v>40</v>
      </c>
      <c r="O211" s="88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9" t="s">
        <v>304</v>
      </c>
      <c r="AT211" s="219" t="s">
        <v>122</v>
      </c>
      <c r="AU211" s="219" t="s">
        <v>82</v>
      </c>
      <c r="AY211" s="14" t="s">
        <v>119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4" t="s">
        <v>80</v>
      </c>
      <c r="BK211" s="220">
        <f>ROUND(I211*H211,2)</f>
        <v>0</v>
      </c>
      <c r="BL211" s="14" t="s">
        <v>304</v>
      </c>
      <c r="BM211" s="219" t="s">
        <v>311</v>
      </c>
    </row>
    <row r="212" s="2" customFormat="1">
      <c r="A212" s="35"/>
      <c r="B212" s="36"/>
      <c r="C212" s="37"/>
      <c r="D212" s="221" t="s">
        <v>129</v>
      </c>
      <c r="E212" s="37"/>
      <c r="F212" s="222" t="s">
        <v>312</v>
      </c>
      <c r="G212" s="37"/>
      <c r="H212" s="37"/>
      <c r="I212" s="223"/>
      <c r="J212" s="37"/>
      <c r="K212" s="37"/>
      <c r="L212" s="41"/>
      <c r="M212" s="224"/>
      <c r="N212" s="225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129</v>
      </c>
      <c r="AU212" s="14" t="s">
        <v>82</v>
      </c>
    </row>
    <row r="213" s="12" customFormat="1" ht="22.8" customHeight="1">
      <c r="A213" s="12"/>
      <c r="B213" s="192"/>
      <c r="C213" s="193"/>
      <c r="D213" s="194" t="s">
        <v>74</v>
      </c>
      <c r="E213" s="206" t="s">
        <v>313</v>
      </c>
      <c r="F213" s="206" t="s">
        <v>314</v>
      </c>
      <c r="G213" s="193"/>
      <c r="H213" s="193"/>
      <c r="I213" s="196"/>
      <c r="J213" s="207">
        <f>BK213</f>
        <v>0</v>
      </c>
      <c r="K213" s="193"/>
      <c r="L213" s="198"/>
      <c r="M213" s="199"/>
      <c r="N213" s="200"/>
      <c r="O213" s="200"/>
      <c r="P213" s="201">
        <f>SUM(P214:P217)</f>
        <v>0</v>
      </c>
      <c r="Q213" s="200"/>
      <c r="R213" s="201">
        <f>SUM(R214:R217)</f>
        <v>0</v>
      </c>
      <c r="S213" s="200"/>
      <c r="T213" s="202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3" t="s">
        <v>147</v>
      </c>
      <c r="AT213" s="204" t="s">
        <v>74</v>
      </c>
      <c r="AU213" s="204" t="s">
        <v>80</v>
      </c>
      <c r="AY213" s="203" t="s">
        <v>119</v>
      </c>
      <c r="BK213" s="205">
        <f>SUM(BK214:BK217)</f>
        <v>0</v>
      </c>
    </row>
    <row r="214" s="2" customFormat="1" ht="14.4" customHeight="1">
      <c r="A214" s="35"/>
      <c r="B214" s="36"/>
      <c r="C214" s="208" t="s">
        <v>315</v>
      </c>
      <c r="D214" s="208" t="s">
        <v>122</v>
      </c>
      <c r="E214" s="209" t="s">
        <v>316</v>
      </c>
      <c r="F214" s="210" t="s">
        <v>317</v>
      </c>
      <c r="G214" s="211" t="s">
        <v>144</v>
      </c>
      <c r="H214" s="212">
        <v>1</v>
      </c>
      <c r="I214" s="213"/>
      <c r="J214" s="214">
        <f>ROUND(I214*H214,2)</f>
        <v>0</v>
      </c>
      <c r="K214" s="210" t="s">
        <v>126</v>
      </c>
      <c r="L214" s="41"/>
      <c r="M214" s="215" t="s">
        <v>1</v>
      </c>
      <c r="N214" s="216" t="s">
        <v>40</v>
      </c>
      <c r="O214" s="88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9" t="s">
        <v>304</v>
      </c>
      <c r="AT214" s="219" t="s">
        <v>122</v>
      </c>
      <c r="AU214" s="219" t="s">
        <v>82</v>
      </c>
      <c r="AY214" s="14" t="s">
        <v>119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4" t="s">
        <v>80</v>
      </c>
      <c r="BK214" s="220">
        <f>ROUND(I214*H214,2)</f>
        <v>0</v>
      </c>
      <c r="BL214" s="14" t="s">
        <v>304</v>
      </c>
      <c r="BM214" s="219" t="s">
        <v>318</v>
      </c>
    </row>
    <row r="215" s="2" customFormat="1">
      <c r="A215" s="35"/>
      <c r="B215" s="36"/>
      <c r="C215" s="37"/>
      <c r="D215" s="221" t="s">
        <v>129</v>
      </c>
      <c r="E215" s="37"/>
      <c r="F215" s="222" t="s">
        <v>319</v>
      </c>
      <c r="G215" s="37"/>
      <c r="H215" s="37"/>
      <c r="I215" s="223"/>
      <c r="J215" s="37"/>
      <c r="K215" s="37"/>
      <c r="L215" s="41"/>
      <c r="M215" s="224"/>
      <c r="N215" s="225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129</v>
      </c>
      <c r="AU215" s="14" t="s">
        <v>82</v>
      </c>
    </row>
    <row r="216" s="2" customFormat="1" ht="14.4" customHeight="1">
      <c r="A216" s="35"/>
      <c r="B216" s="36"/>
      <c r="C216" s="208" t="s">
        <v>320</v>
      </c>
      <c r="D216" s="208" t="s">
        <v>122</v>
      </c>
      <c r="E216" s="209" t="s">
        <v>321</v>
      </c>
      <c r="F216" s="210" t="s">
        <v>322</v>
      </c>
      <c r="G216" s="211" t="s">
        <v>323</v>
      </c>
      <c r="H216" s="212">
        <v>1</v>
      </c>
      <c r="I216" s="213"/>
      <c r="J216" s="214">
        <f>ROUND(I216*H216,2)</f>
        <v>0</v>
      </c>
      <c r="K216" s="210" t="s">
        <v>126</v>
      </c>
      <c r="L216" s="41"/>
      <c r="M216" s="215" t="s">
        <v>1</v>
      </c>
      <c r="N216" s="216" t="s">
        <v>40</v>
      </c>
      <c r="O216" s="88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9" t="s">
        <v>304</v>
      </c>
      <c r="AT216" s="219" t="s">
        <v>122</v>
      </c>
      <c r="AU216" s="219" t="s">
        <v>82</v>
      </c>
      <c r="AY216" s="14" t="s">
        <v>119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4" t="s">
        <v>80</v>
      </c>
      <c r="BK216" s="220">
        <f>ROUND(I216*H216,2)</f>
        <v>0</v>
      </c>
      <c r="BL216" s="14" t="s">
        <v>304</v>
      </c>
      <c r="BM216" s="219" t="s">
        <v>324</v>
      </c>
    </row>
    <row r="217" s="2" customFormat="1">
      <c r="A217" s="35"/>
      <c r="B217" s="36"/>
      <c r="C217" s="37"/>
      <c r="D217" s="221" t="s">
        <v>129</v>
      </c>
      <c r="E217" s="37"/>
      <c r="F217" s="222" t="s">
        <v>322</v>
      </c>
      <c r="G217" s="37"/>
      <c r="H217" s="37"/>
      <c r="I217" s="223"/>
      <c r="J217" s="37"/>
      <c r="K217" s="37"/>
      <c r="L217" s="41"/>
      <c r="M217" s="224"/>
      <c r="N217" s="225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129</v>
      </c>
      <c r="AU217" s="14" t="s">
        <v>82</v>
      </c>
    </row>
    <row r="218" s="12" customFormat="1" ht="22.8" customHeight="1">
      <c r="A218" s="12"/>
      <c r="B218" s="192"/>
      <c r="C218" s="193"/>
      <c r="D218" s="194" t="s">
        <v>74</v>
      </c>
      <c r="E218" s="206" t="s">
        <v>325</v>
      </c>
      <c r="F218" s="206" t="s">
        <v>326</v>
      </c>
      <c r="G218" s="193"/>
      <c r="H218" s="193"/>
      <c r="I218" s="196"/>
      <c r="J218" s="207">
        <f>BK218</f>
        <v>0</v>
      </c>
      <c r="K218" s="193"/>
      <c r="L218" s="198"/>
      <c r="M218" s="199"/>
      <c r="N218" s="200"/>
      <c r="O218" s="200"/>
      <c r="P218" s="201">
        <f>SUM(P219:P220)</f>
        <v>0</v>
      </c>
      <c r="Q218" s="200"/>
      <c r="R218" s="201">
        <f>SUM(R219:R220)</f>
        <v>0</v>
      </c>
      <c r="S218" s="200"/>
      <c r="T218" s="202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3" t="s">
        <v>147</v>
      </c>
      <c r="AT218" s="204" t="s">
        <v>74</v>
      </c>
      <c r="AU218" s="204" t="s">
        <v>80</v>
      </c>
      <c r="AY218" s="203" t="s">
        <v>119</v>
      </c>
      <c r="BK218" s="205">
        <f>SUM(BK219:BK220)</f>
        <v>0</v>
      </c>
    </row>
    <row r="219" s="2" customFormat="1" ht="14.4" customHeight="1">
      <c r="A219" s="35"/>
      <c r="B219" s="36"/>
      <c r="C219" s="208" t="s">
        <v>327</v>
      </c>
      <c r="D219" s="208" t="s">
        <v>122</v>
      </c>
      <c r="E219" s="209" t="s">
        <v>328</v>
      </c>
      <c r="F219" s="210" t="s">
        <v>329</v>
      </c>
      <c r="G219" s="211" t="s">
        <v>225</v>
      </c>
      <c r="H219" s="212">
        <v>2</v>
      </c>
      <c r="I219" s="213"/>
      <c r="J219" s="214">
        <f>ROUND(I219*H219,2)</f>
        <v>0</v>
      </c>
      <c r="K219" s="210" t="s">
        <v>126</v>
      </c>
      <c r="L219" s="41"/>
      <c r="M219" s="215" t="s">
        <v>1</v>
      </c>
      <c r="N219" s="216" t="s">
        <v>40</v>
      </c>
      <c r="O219" s="88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9" t="s">
        <v>304</v>
      </c>
      <c r="AT219" s="219" t="s">
        <v>122</v>
      </c>
      <c r="AU219" s="219" t="s">
        <v>82</v>
      </c>
      <c r="AY219" s="14" t="s">
        <v>119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4" t="s">
        <v>80</v>
      </c>
      <c r="BK219" s="220">
        <f>ROUND(I219*H219,2)</f>
        <v>0</v>
      </c>
      <c r="BL219" s="14" t="s">
        <v>304</v>
      </c>
      <c r="BM219" s="219" t="s">
        <v>330</v>
      </c>
    </row>
    <row r="220" s="2" customFormat="1">
      <c r="A220" s="35"/>
      <c r="B220" s="36"/>
      <c r="C220" s="37"/>
      <c r="D220" s="221" t="s">
        <v>129</v>
      </c>
      <c r="E220" s="37"/>
      <c r="F220" s="222" t="s">
        <v>331</v>
      </c>
      <c r="G220" s="37"/>
      <c r="H220" s="37"/>
      <c r="I220" s="223"/>
      <c r="J220" s="37"/>
      <c r="K220" s="37"/>
      <c r="L220" s="41"/>
      <c r="M220" s="237"/>
      <c r="N220" s="238"/>
      <c r="O220" s="239"/>
      <c r="P220" s="239"/>
      <c r="Q220" s="239"/>
      <c r="R220" s="239"/>
      <c r="S220" s="239"/>
      <c r="T220" s="240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129</v>
      </c>
      <c r="AU220" s="14" t="s">
        <v>82</v>
      </c>
    </row>
    <row r="221" s="2" customFormat="1" ht="6.96" customHeight="1">
      <c r="A221" s="35"/>
      <c r="B221" s="63"/>
      <c r="C221" s="64"/>
      <c r="D221" s="64"/>
      <c r="E221" s="64"/>
      <c r="F221" s="64"/>
      <c r="G221" s="64"/>
      <c r="H221" s="64"/>
      <c r="I221" s="64"/>
      <c r="J221" s="64"/>
      <c r="K221" s="64"/>
      <c r="L221" s="41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sheet="1" autoFilter="0" formatColumns="0" formatRows="0" objects="1" scenarios="1" spinCount="100000" saltValue="EsFtr55XSwjUK8qG4Dx1BVSWutIGOBEhffLbCju1tRLKlEjjK8sfJGVdaPMJNMz7POmZMuRXVi8L83TqW/C5iw==" hashValue="r5uH+s3Av08QOc3KDngDKHYOLwJY/lddBlgllD9j1tnEUOwqd9P8ZRi27vUo+92Q2O+robriW4eu+6nXYuExwA==" algorithmName="SHA-512" password="CC35"/>
  <autoFilter ref="C126:K220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DESKTOP-LK6PCQB\Milan</dc:creator>
  <cp:lastModifiedBy>DESKTOP-LK6PCQB\Milan</cp:lastModifiedBy>
  <dcterms:created xsi:type="dcterms:W3CDTF">2022-05-02T16:41:51Z</dcterms:created>
  <dcterms:modified xsi:type="dcterms:W3CDTF">2022-05-02T16:41:54Z</dcterms:modified>
</cp:coreProperties>
</file>