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!!!STAVEBNÍ AKCE 2022\Oprava střechy budovy QZI1\PROJEKT\Rozpočet\"/>
    </mc:Choice>
  </mc:AlternateContent>
  <bookViews>
    <workbookView xWindow="0" yWindow="0" windowWidth="0" windowHeight="0"/>
  </bookViews>
  <sheets>
    <sheet name="Rekapitulace stavby" sheetId="1" r:id="rId1"/>
    <sheet name="SO01 - Oprava střechy" sheetId="2" r:id="rId2"/>
    <sheet name="VRN - Vedlejší a ostatní ..." sheetId="3" r:id="rId3"/>
    <sheet name="SO02 - Demolice vrátnice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'SO01 - Oprava střechy'!$C$91:$K$247</definedName>
    <definedName name="_xlnm.Print_Area" localSheetId="1">'SO01 - Oprava střechy'!$C$4:$J$39,'SO01 - Oprava střechy'!$C$45:$J$73,'SO01 - Oprava střechy'!$C$79:$J$247</definedName>
    <definedName name="_xlnm.Print_Titles" localSheetId="1">'SO01 - Oprava střechy'!$91:$91</definedName>
    <definedName name="_xlnm._FilterDatabase" localSheetId="2" hidden="1">'VRN - Vedlejší a ostatní ...'!$C$81:$K$89</definedName>
    <definedName name="_xlnm.Print_Area" localSheetId="2">'VRN - Vedlejší a ostatní ...'!$C$4:$J$39,'VRN - Vedlejší a ostatní ...'!$C$45:$J$63,'VRN - Vedlejší a ostatní ...'!$C$69:$J$89</definedName>
    <definedName name="_xlnm.Print_Titles" localSheetId="2">'VRN - Vedlejší a ostatní ...'!$81:$81</definedName>
    <definedName name="_xlnm._FilterDatabase" localSheetId="3" hidden="1">'SO02 - Demolice vrátnice'!$C$82:$K$123</definedName>
    <definedName name="_xlnm.Print_Area" localSheetId="3">'SO02 - Demolice vrátnice'!$C$4:$J$39,'SO02 - Demolice vrátnice'!$C$45:$J$64,'SO02 - Demolice vrátnice'!$C$70:$J$123</definedName>
    <definedName name="_xlnm.Print_Titles" localSheetId="3">'SO02 - Demolice vrátnice'!$82:$82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21"/>
  <c r="BH121"/>
  <c r="BG121"/>
  <c r="BF121"/>
  <c r="T121"/>
  <c r="R121"/>
  <c r="P121"/>
  <c r="BI116"/>
  <c r="BH116"/>
  <c r="BG116"/>
  <c r="BF116"/>
  <c r="T116"/>
  <c r="R116"/>
  <c r="P116"/>
  <c r="BI114"/>
  <c r="BH114"/>
  <c r="BG114"/>
  <c r="BF114"/>
  <c r="T114"/>
  <c r="R114"/>
  <c r="P114"/>
  <c r="BI104"/>
  <c r="BH104"/>
  <c r="BG104"/>
  <c r="BF104"/>
  <c r="T104"/>
  <c r="T103"/>
  <c r="R104"/>
  <c r="R103"/>
  <c r="P104"/>
  <c r="P103"/>
  <c r="BI98"/>
  <c r="BH98"/>
  <c r="BG98"/>
  <c r="BF98"/>
  <c r="T98"/>
  <c r="R98"/>
  <c r="P98"/>
  <c r="BI93"/>
  <c r="BH93"/>
  <c r="BG93"/>
  <c r="BF93"/>
  <c r="T93"/>
  <c r="R93"/>
  <c r="P93"/>
  <c r="BI91"/>
  <c r="BH91"/>
  <c r="BG91"/>
  <c r="BF91"/>
  <c r="T91"/>
  <c r="R91"/>
  <c r="P91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54"/>
  <c r="J14"/>
  <c r="J12"/>
  <c r="J52"/>
  <c r="E7"/>
  <c r="E48"/>
  <c i="3" r="J37"/>
  <c r="J36"/>
  <c i="1" r="AY56"/>
  <c i="3" r="J35"/>
  <c i="1" r="AX56"/>
  <c i="3" r="BI88"/>
  <c r="BH88"/>
  <c r="BG88"/>
  <c r="BF88"/>
  <c r="T88"/>
  <c r="T87"/>
  <c r="R88"/>
  <c r="R87"/>
  <c r="P88"/>
  <c r="P87"/>
  <c r="BI85"/>
  <c r="BH85"/>
  <c r="BG85"/>
  <c r="BF85"/>
  <c r="T85"/>
  <c r="T84"/>
  <c r="T83"/>
  <c r="T82"/>
  <c r="R85"/>
  <c r="R84"/>
  <c r="R83"/>
  <c r="R82"/>
  <c r="P85"/>
  <c r="P84"/>
  <c r="F76"/>
  <c r="E74"/>
  <c r="F52"/>
  <c r="E50"/>
  <c r="J24"/>
  <c r="E24"/>
  <c r="J79"/>
  <c r="J23"/>
  <c r="J21"/>
  <c r="E21"/>
  <c r="J78"/>
  <c r="J20"/>
  <c r="J18"/>
  <c r="E18"/>
  <c r="F79"/>
  <c r="J17"/>
  <c r="J15"/>
  <c r="E15"/>
  <c r="F54"/>
  <c r="J14"/>
  <c r="J12"/>
  <c r="J76"/>
  <c r="E7"/>
  <c r="E72"/>
  <c i="2" r="T230"/>
  <c r="R230"/>
  <c r="P230"/>
  <c r="BK230"/>
  <c r="J230"/>
  <c r="J70"/>
  <c r="J37"/>
  <c r="J36"/>
  <c i="1" r="AY55"/>
  <c i="2" r="J35"/>
  <c i="1" r="AX55"/>
  <c i="2" r="BI247"/>
  <c r="BH247"/>
  <c r="BG247"/>
  <c r="BF247"/>
  <c r="T247"/>
  <c r="T246"/>
  <c r="T245"/>
  <c r="R247"/>
  <c r="R246"/>
  <c r="R245"/>
  <c r="P247"/>
  <c r="P246"/>
  <c r="P245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R158"/>
  <c r="P158"/>
  <c r="BI151"/>
  <c r="BH151"/>
  <c r="BG151"/>
  <c r="BF151"/>
  <c r="T151"/>
  <c r="R151"/>
  <c r="P151"/>
  <c r="BI147"/>
  <c r="BH147"/>
  <c r="BG147"/>
  <c r="BF147"/>
  <c r="T147"/>
  <c r="R147"/>
  <c r="P147"/>
  <c r="BI135"/>
  <c r="BH135"/>
  <c r="BG135"/>
  <c r="BF135"/>
  <c r="T135"/>
  <c r="R135"/>
  <c r="P135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0"/>
  <c r="BH100"/>
  <c r="BG100"/>
  <c r="BF100"/>
  <c r="T100"/>
  <c r="T94"/>
  <c r="R100"/>
  <c r="R94"/>
  <c r="P100"/>
  <c r="P94"/>
  <c r="BI95"/>
  <c r="BH95"/>
  <c r="BG95"/>
  <c r="BF95"/>
  <c r="T95"/>
  <c r="R95"/>
  <c r="P95"/>
  <c r="F86"/>
  <c r="E84"/>
  <c r="F52"/>
  <c r="E50"/>
  <c r="J24"/>
  <c r="E24"/>
  <c r="J55"/>
  <c r="J23"/>
  <c r="J21"/>
  <c r="E21"/>
  <c r="J54"/>
  <c r="J20"/>
  <c r="J18"/>
  <c r="E18"/>
  <c r="F89"/>
  <c r="J17"/>
  <c r="J15"/>
  <c r="E15"/>
  <c r="F88"/>
  <c r="J14"/>
  <c r="J12"/>
  <c r="J86"/>
  <c r="E7"/>
  <c r="E82"/>
  <c i="1" r="L50"/>
  <c r="AM50"/>
  <c r="AM49"/>
  <c r="L49"/>
  <c r="AM47"/>
  <c r="L47"/>
  <c r="L45"/>
  <c r="L44"/>
  <c i="2" r="BK209"/>
  <c r="J115"/>
  <c r="BK233"/>
  <c r="J203"/>
  <c i="4" r="J98"/>
  <c i="2" r="BK216"/>
  <c r="BK206"/>
  <c r="J199"/>
  <c r="BK165"/>
  <c i="4" r="BK86"/>
  <c i="2" r="J216"/>
  <c i="3" r="J88"/>
  <c i="2" r="BK227"/>
  <c r="J100"/>
  <c r="BK183"/>
  <c r="BK192"/>
  <c r="J196"/>
  <c r="J95"/>
  <c r="BK247"/>
  <c r="J106"/>
  <c r="J175"/>
  <c i="4" r="BK114"/>
  <c i="2" r="BK124"/>
  <c r="J179"/>
  <c r="J124"/>
  <c r="BK199"/>
  <c r="BK151"/>
  <c i="1" r="AS54"/>
  <c i="4" r="J116"/>
  <c i="2" r="BK188"/>
  <c r="J247"/>
  <c i="3" r="BK88"/>
  <c i="2" r="J233"/>
  <c r="J213"/>
  <c r="BK196"/>
  <c r="J231"/>
  <c i="3" r="BK85"/>
  <c i="2" r="J224"/>
  <c r="J110"/>
  <c r="J183"/>
  <c i="4" r="J86"/>
  <c i="2" r="J135"/>
  <c i="4" r="BK104"/>
  <c i="2" r="BK179"/>
  <c r="BK231"/>
  <c r="J158"/>
  <c r="J227"/>
  <c i="4" r="J104"/>
  <c i="2" r="BK100"/>
  <c r="J165"/>
  <c r="BK106"/>
  <c r="J188"/>
  <c r="J209"/>
  <c r="J163"/>
  <c i="4" r="BK98"/>
  <c i="2" r="BK110"/>
  <c r="BK220"/>
  <c i="4" r="BK121"/>
  <c i="2" r="J151"/>
  <c i="3" r="J85"/>
  <c i="2" r="J220"/>
  <c r="BK175"/>
  <c r="BK213"/>
  <c r="BK158"/>
  <c i="4" r="BK116"/>
  <c i="2" r="J192"/>
  <c r="BK147"/>
  <c r="J120"/>
  <c i="4" r="J91"/>
  <c i="2" r="J127"/>
  <c r="BK127"/>
  <c r="J147"/>
  <c r="BK172"/>
  <c i="4" r="J93"/>
  <c i="2" r="J172"/>
  <c i="4" r="J121"/>
  <c i="2" r="BK167"/>
  <c r="BK135"/>
  <c i="4" r="BK93"/>
  <c i="2" r="BK203"/>
  <c r="BK95"/>
  <c r="J206"/>
  <c i="4" r="BK91"/>
  <c i="2" r="J167"/>
  <c r="BK115"/>
  <c r="BK120"/>
  <c i="4" r="J114"/>
  <c i="2" r="BK163"/>
  <c r="BK224"/>
  <c i="3" l="1" r="P83"/>
  <c r="P82"/>
  <c i="1" r="AU56"/>
  <c i="2" r="R162"/>
  <c i="4" r="T85"/>
  <c i="2" r="P178"/>
  <c r="BK208"/>
  <c r="J208"/>
  <c r="J68"/>
  <c i="4" r="R85"/>
  <c i="2" r="T105"/>
  <c r="T93"/>
  <c r="P162"/>
  <c r="T162"/>
  <c r="BK178"/>
  <c r="J178"/>
  <c r="J66"/>
  <c r="P208"/>
  <c r="R105"/>
  <c r="BK162"/>
  <c r="J162"/>
  <c r="J63"/>
  <c r="T178"/>
  <c r="T187"/>
  <c i="4" r="P85"/>
  <c i="2" r="P105"/>
  <c r="P93"/>
  <c r="BK187"/>
  <c r="J187"/>
  <c r="J67"/>
  <c r="T208"/>
  <c i="4" r="BK113"/>
  <c r="J113"/>
  <c r="J63"/>
  <c r="BK85"/>
  <c r="J85"/>
  <c r="J61"/>
  <c r="P113"/>
  <c i="2" r="BK105"/>
  <c r="J105"/>
  <c r="J62"/>
  <c r="P187"/>
  <c r="R208"/>
  <c i="4" r="R113"/>
  <c i="2" r="R178"/>
  <c r="R187"/>
  <c i="4" r="T113"/>
  <c i="2" r="BK94"/>
  <c r="J94"/>
  <c r="J61"/>
  <c r="BK226"/>
  <c r="J226"/>
  <c r="J69"/>
  <c r="BK246"/>
  <c r="J246"/>
  <c r="J72"/>
  <c i="3" r="BK87"/>
  <c r="J87"/>
  <c r="J62"/>
  <c i="4" r="BK103"/>
  <c r="J103"/>
  <c r="J62"/>
  <c i="2" r="BK174"/>
  <c r="J174"/>
  <c r="J64"/>
  <c i="3" r="BK84"/>
  <c r="J84"/>
  <c r="J61"/>
  <c i="4" r="J55"/>
  <c r="BE98"/>
  <c r="J54"/>
  <c r="J77"/>
  <c r="BE93"/>
  <c r="F55"/>
  <c r="F79"/>
  <c r="BE86"/>
  <c r="BE121"/>
  <c r="E73"/>
  <c r="BE91"/>
  <c r="BE114"/>
  <c r="BE116"/>
  <c r="BE104"/>
  <c i="3" r="J54"/>
  <c r="BE88"/>
  <c r="J52"/>
  <c r="E48"/>
  <c r="J55"/>
  <c r="BE85"/>
  <c r="F55"/>
  <c r="F78"/>
  <c i="2" r="F55"/>
  <c r="BE110"/>
  <c r="BE199"/>
  <c r="F54"/>
  <c r="J89"/>
  <c r="BE120"/>
  <c r="BE163"/>
  <c r="BE175"/>
  <c r="E48"/>
  <c r="BE196"/>
  <c r="BE192"/>
  <c r="BE203"/>
  <c r="J52"/>
  <c r="BE135"/>
  <c r="BE165"/>
  <c r="J88"/>
  <c r="BE115"/>
  <c r="BE179"/>
  <c r="BE188"/>
  <c r="BE213"/>
  <c r="BE216"/>
  <c r="BE220"/>
  <c r="BE224"/>
  <c r="BE227"/>
  <c r="BE231"/>
  <c r="BE233"/>
  <c r="BE247"/>
  <c r="BE100"/>
  <c r="BE124"/>
  <c r="BE172"/>
  <c r="BE183"/>
  <c r="BE206"/>
  <c r="BE209"/>
  <c r="BE95"/>
  <c r="BE106"/>
  <c r="BE127"/>
  <c r="BE147"/>
  <c r="BE151"/>
  <c r="BE158"/>
  <c r="BE167"/>
  <c i="4" r="F37"/>
  <c i="1" r="BD57"/>
  <c i="3" r="F34"/>
  <c i="1" r="BA56"/>
  <c i="4" r="F35"/>
  <c i="1" r="BB57"/>
  <c i="2" r="F36"/>
  <c i="1" r="BC55"/>
  <c i="3" r="F35"/>
  <c i="1" r="BB56"/>
  <c i="3" r="F36"/>
  <c i="1" r="BC56"/>
  <c i="4" r="F36"/>
  <c i="1" r="BC57"/>
  <c i="2" r="F34"/>
  <c i="1" r="BA55"/>
  <c i="2" r="F37"/>
  <c i="1" r="BD55"/>
  <c i="3" r="J34"/>
  <c i="1" r="AW56"/>
  <c i="4" r="F34"/>
  <c i="1" r="BA57"/>
  <c i="2" r="J34"/>
  <c i="1" r="AW55"/>
  <c i="3" r="F37"/>
  <c i="1" r="BD56"/>
  <c i="4" r="J34"/>
  <c i="1" r="AW57"/>
  <c i="2" r="F35"/>
  <c i="1" r="BB55"/>
  <c i="2" l="1" r="R93"/>
  <c i="4" r="R84"/>
  <c r="R83"/>
  <c i="2" r="R177"/>
  <c r="R92"/>
  <c r="T177"/>
  <c r="T92"/>
  <c i="4" r="T84"/>
  <c r="T83"/>
  <c r="P84"/>
  <c r="P83"/>
  <c i="1" r="AU57"/>
  <c i="2" r="P177"/>
  <c r="P92"/>
  <c i="1" r="AU55"/>
  <c i="2" r="BK177"/>
  <c r="J177"/>
  <c r="J65"/>
  <c i="3" r="BK83"/>
  <c r="J83"/>
  <c r="J60"/>
  <c i="2" r="BK93"/>
  <c r="J93"/>
  <c r="J60"/>
  <c i="4" r="BK84"/>
  <c r="J84"/>
  <c r="J60"/>
  <c i="2" r="BK245"/>
  <c r="J245"/>
  <c r="J71"/>
  <c i="3" r="F33"/>
  <c i="1" r="AZ56"/>
  <c i="3" r="J33"/>
  <c i="1" r="AV56"/>
  <c r="AT56"/>
  <c r="BD54"/>
  <c r="W33"/>
  <c i="2" r="J33"/>
  <c i="1" r="AV55"/>
  <c r="AT55"/>
  <c i="4" r="J33"/>
  <c i="1" r="AV57"/>
  <c r="AT57"/>
  <c i="4" r="F33"/>
  <c i="1" r="AZ57"/>
  <c i="2" r="F33"/>
  <c i="1" r="AZ55"/>
  <c r="BB54"/>
  <c r="W31"/>
  <c r="BA54"/>
  <c r="W30"/>
  <c r="BC54"/>
  <c r="AY54"/>
  <c i="2" l="1" r="BK92"/>
  <c r="J92"/>
  <c r="J59"/>
  <c i="4" r="BK83"/>
  <c r="J83"/>
  <c r="J59"/>
  <c i="3" r="BK82"/>
  <c r="J82"/>
  <c i="1" r="AU54"/>
  <c r="AZ54"/>
  <c r="W29"/>
  <c r="AX54"/>
  <c r="AW54"/>
  <c r="AK30"/>
  <c r="W32"/>
  <c i="3" r="J30"/>
  <c i="1" r="AG56"/>
  <c i="3" l="1" r="J39"/>
  <c r="J59"/>
  <c i="1" r="AN56"/>
  <c i="4" r="J30"/>
  <c i="1" r="AG57"/>
  <c i="2" r="J30"/>
  <c i="1" r="AG55"/>
  <c r="AV54"/>
  <c r="AK29"/>
  <c i="2" l="1" r="J39"/>
  <c i="4" r="J39"/>
  <c i="1" r="AN55"/>
  <c r="AN57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<sst xmlns="http://schemas.openxmlformats.org/spreadsheetml/2006/main">
  <si>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</si>
  <si>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</si>
  <si>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</si>
  <si>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</si>
  <si>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</si>
  <si>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{5feef043-576b-4e97-8cb1-73efaf54c608}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</si>
  <si>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</si>
  <si>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</si>
  <si>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</si>
  <si>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</si>
  <si>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</si>
  <si>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</si>
  <si>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</si>
  <si>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</si>
  <si>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2022-02-17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</si>
  <si>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</si>
  <si>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</si>
  <si>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střechy budovy QZI1</t>
  </si>
  <si>
    <t>KSO:</t>
  </si>
  <si>
    <t/>
  </si>
  <si>
    <t>CC-CZ:</t>
  </si>
  <si>
    <t>Místo:</t>
  </si>
  <si>
    <t>FN Olomouc</t>
  </si>
  <si>
    <t>Datum:</t>
  </si>
  <si>
    <t>17. 2. 2022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</si>
  <si>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</si>
  <si>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</si>
  <si>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</si>
  <si>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</si>
  <si>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</si>
  <si>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</si>
  <si>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</si>
  <si>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</si>
  <si>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</si>
  <si>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</si>
  <si>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</si>
  <si>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</si>
  <si>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</si>
  <si>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</si>
  <si>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</si>
  <si>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</si>
  <si>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</si>
  <si>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</si>
  <si>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</si>
  <si>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</si>
  <si>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</si>
  <si>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</si>
  <si>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</si>
  <si>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</si>
  <si>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</si>
  <si>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</si>
  <si>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</si>
  <si>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</si>
  <si>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</si>
  <si>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</si>
  <si>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</si>
  <si>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</si>
  <si>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</si>
  <si>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</si>
  <si>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</si>
  <si>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</si>
  <si>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</si>
  <si>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</si>
  <si>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</si>
  <si>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</si>
  <si>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</si>
  <si>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</si>
  <si>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</si>
  <si>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</si>
  <si>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</si>
  <si>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</si>
  <si>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</si>
  <si>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</si>
  <si>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</si>
  <si>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</si>
  <si>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</si>
  <si>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Oprava střechy</t>
  </si>
  <si>
    <t>STA</t>
  </si>
  <si>
    <t>1</t>
  </si>
  <si>
    <t>{65482817-7a2f-4ba9-becf-3e94dc078786}</t>
  </si>
  <si>
    <t>2</t>
  </si>
  <si>
    <t>VRN</t>
  </si>
  <si>
    <t>Vedlejší a ostatní náklady</t>
  </si>
  <si>
    <t>{5edcf452-1bab-458b-95c8-dfe4529e0260}</t>
  </si>
  <si>
    <t>SO02</t>
  </si>
  <si>
    <t>Demolice vrátnice</t>
  </si>
  <si>
    <t>{0ece70c8-b05a-41f6-9059-fe0a224de83a}</t>
  </si>
  <si>
    <t>KRYCÍ LIST SOUPISU PRACÍ</t>
  </si>
  <si>
    <t>Objekt:</t>
  </si>
  <si>
    <t>SO01 - Oprava střechy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</si>
  <si>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</si>
  <si>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</si>
  <si>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</si>
  <si>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</si>
  <si>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</si>
  <si>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</si>
  <si>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</si>
  <si>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</si>
  <si>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</si>
  <si>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</si>
  <si>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</si>
  <si>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</si>
  <si>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</si>
  <si>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</si>
  <si>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</si>
  <si>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</si>
  <si>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</si>
  <si>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</si>
  <si>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</si>
  <si>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</si>
  <si>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</si>
  <si>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</si>
  <si>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</si>
  <si>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</si>
  <si>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</si>
  <si>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</si>
  <si>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</si>
  <si>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</si>
  <si>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</si>
  <si>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</si>
  <si>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</si>
  <si>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</si>
  <si>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</si>
  <si>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</si>
  <si>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</si>
  <si>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25</t>
  </si>
  <si>
    <t>K</t>
  </si>
  <si>
    <t>631311131</t>
  </si>
  <si>
    <t>Doplnění dosavadních mazanin prostým betonem s dodáním hmot, bez potěru, plochy jednotlivě do 1 m2 a tl. přes 80 mm</t>
  </si>
  <si>
    <t>m3</t>
  </si>
  <si>
    <t>4</t>
  </si>
  <si>
    <t>-307509959</t>
  </si>
  <si>
    <t>Online PSC</t>
  </si>
  <si>
    <t>https://podminky.urs.cz/item/CS_URS_2022_02/631311131</t>
  </si>
  <si>
    <t>VV</t>
  </si>
  <si>
    <t>Dobetonování betonové desky po odstranění náletových dřevin</t>
  </si>
  <si>
    <t>5</t>
  </si>
  <si>
    <t>Součet</t>
  </si>
  <si>
    <t>24</t>
  </si>
  <si>
    <t>632451431</t>
  </si>
  <si>
    <t>Doplnění cementového potěru na mazaninách a betonových podkladech (s dodáním hmot), hlazeného dřevěným nebo ocelovým hladítkem, plochy jednotlivě do 1 m2 a tl. přes 20 do 30 mm</t>
  </si>
  <si>
    <t>m2</t>
  </si>
  <si>
    <t>-537608539</t>
  </si>
  <si>
    <t>https://podminky.urs.cz/item/CS_URS_2022_02/632451431</t>
  </si>
  <si>
    <t>Vysparavení betonové desky po odstranění náletových dřevin - 25%</t>
  </si>
  <si>
    <t>(48,65*12)*0,25</t>
  </si>
  <si>
    <t>9</t>
  </si>
  <si>
    <t>Ostatní konstrukce a práce, bourání</t>
  </si>
  <si>
    <t>26</t>
  </si>
  <si>
    <t>919123111</t>
  </si>
  <si>
    <t>Utěsnění dilatačních spár profily nebo pásy profilem těsnicím provizorním</t>
  </si>
  <si>
    <t>m</t>
  </si>
  <si>
    <t>-459390029</t>
  </si>
  <si>
    <t>https://podminky.urs.cz/item/CS_URS_2022_02/919123111</t>
  </si>
  <si>
    <t>Utěsnění dilatační spáry provezcem</t>
  </si>
  <si>
    <t>12</t>
  </si>
  <si>
    <t>27</t>
  </si>
  <si>
    <t>946113114</t>
  </si>
  <si>
    <t>Montáž pojízdných věží trubkových nebo dílcových s maximálním zatížením podlahy do 200 kg/m2 o půdorysné ploše přes 5 m2, výšky přes 3,5 m do 4,5 m</t>
  </si>
  <si>
    <t>kus</t>
  </si>
  <si>
    <t>995050751</t>
  </si>
  <si>
    <t>https://podminky.urs.cz/item/CS_URS_2022_02/946113114</t>
  </si>
  <si>
    <t>Předpoklad 4 věže</t>
  </si>
  <si>
    <t>28</t>
  </si>
  <si>
    <t>946113214</t>
  </si>
  <si>
    <t>Montáž pojízdných věží trubkových nebo dílcových s maximálním zatížením podlahy do 200 kg/m2 Příplatek za první a každý další den použití pojízdného lešení k ceně -3114</t>
  </si>
  <si>
    <t>-1348963519</t>
  </si>
  <si>
    <t>https://podminky.urs.cz/item/CS_URS_2022_02/946113214</t>
  </si>
  <si>
    <t>Pronájem lečení 30 dní</t>
  </si>
  <si>
    <t>30*4</t>
  </si>
  <si>
    <t>29</t>
  </si>
  <si>
    <t>946113814</t>
  </si>
  <si>
    <t>Demontáž pojízdných věží trubkových nebo dílcových s maximálním zatížením podlahy do 200 kg/m2 o půdorysné ploše přes 5 m2, výšky přes 3,5 m do 4,5 m</t>
  </si>
  <si>
    <t>-1450007469</t>
  </si>
  <si>
    <t>https://podminky.urs.cz/item/CS_URS_2022_02/946113814</t>
  </si>
  <si>
    <t>30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</si>
  <si>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</si>
  <si>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</si>
  <si>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-353064977</t>
  </si>
  <si>
    <t>https://podminky.urs.cz/item/CS_URS_2022_02/952901221</t>
  </si>
  <si>
    <t>48,65*12</t>
  </si>
  <si>
    <t>19</t>
  </si>
  <si>
    <t>953-001R</t>
  </si>
  <si>
    <t>D+M kotvení krokve do železobetonu</t>
  </si>
  <si>
    <t>ks</t>
  </si>
  <si>
    <t>1637477370</t>
  </si>
  <si>
    <t>Dodávka a montáž kotvení krokví do ŽB - viz detail</t>
  </si>
  <si>
    <t>Lepená kotva M12</t>
  </si>
  <si>
    <t>L 120/120/8 - žárově pozinkované</t>
  </si>
  <si>
    <t>Šrou M16</t>
  </si>
  <si>
    <t>Podložka z tvrdého dřeva 140/20/200</t>
  </si>
  <si>
    <t>6*7*7</t>
  </si>
  <si>
    <t>Mezisoučet</t>
  </si>
  <si>
    <t>3</t>
  </si>
  <si>
    <t>20</t>
  </si>
  <si>
    <t>985132111</t>
  </si>
  <si>
    <t>Očištění ploch líce kleneb a podhledů tlakovou vodou</t>
  </si>
  <si>
    <t>997364710</t>
  </si>
  <si>
    <t>https://podminky.urs.cz/item/CS_URS_2022_02/985132111</t>
  </si>
  <si>
    <t>Strop garáží:</t>
  </si>
  <si>
    <t>Podélná žebra:</t>
  </si>
  <si>
    <t>(0,4*2)*6,35*4*7</t>
  </si>
  <si>
    <t>ŽB rám:</t>
  </si>
  <si>
    <t>(0,7*2)*12*7</t>
  </si>
  <si>
    <t>41</t>
  </si>
  <si>
    <t>985311212</t>
  </si>
  <si>
    <t>Reprofilace betonu sanačními maltami na cementové bázi ručně líce kleneb a podhledů, tloušťky přes 10 do 20 mm</t>
  </si>
  <si>
    <t>1618709410</t>
  </si>
  <si>
    <t>https://podminky.urs.cz/item/CS_URS_2022_01/985311212</t>
  </si>
  <si>
    <t>Předpoklad reprofilace 30% plochy stropu</t>
  </si>
  <si>
    <t>(48,65*12)*0,3</t>
  </si>
  <si>
    <t>985321111</t>
  </si>
  <si>
    <t>Ochranný nátěr betonářské výztuže 1 vrstva tloušťky 1 mm na cementové bázi stěn, líce kleneb a podhledů</t>
  </si>
  <si>
    <t>310693901</t>
  </si>
  <si>
    <t>https://podminky.urs.cz/item/CS_URS_2022_02/985321111</t>
  </si>
  <si>
    <t xml:space="preserve">Plocha stropu:  583,800 m2</t>
  </si>
  <si>
    <t>Předpoklad množství reprofilace 30%: 583,8*0,3=175,14 m2</t>
  </si>
  <si>
    <t xml:space="preserve">Plocha výztuže předpoklad 10% </t>
  </si>
  <si>
    <t>0,1*175,14</t>
  </si>
  <si>
    <t>22</t>
  </si>
  <si>
    <t>985323111</t>
  </si>
  <si>
    <t>Spojovací můstek reprofilovaného betonu na cementové bázi, tloušťky 1 mm</t>
  </si>
  <si>
    <t>2032895322</t>
  </si>
  <si>
    <t>https://podminky.urs.cz/item/CS_URS_2022_02/985323111</t>
  </si>
  <si>
    <t>997</t>
  </si>
  <si>
    <t>Přesun sutě</t>
  </si>
  <si>
    <t>997013151</t>
  </si>
  <si>
    <t>Vnitrostaveništní doprava suti a vybouraných hmot vodorovně do 50 m svisle s omezením mechanizace pro budovy a haly výšky do 6 m</t>
  </si>
  <si>
    <t>t</t>
  </si>
  <si>
    <t>-318894333</t>
  </si>
  <si>
    <t>https://podminky.urs.cz/item/CS_URS_2022_01/997013151</t>
  </si>
  <si>
    <t>16</t>
  </si>
  <si>
    <t>997013501</t>
  </si>
  <si>
    <t>Odvoz suti a vybouraných hmot na skládku nebo meziskládku se složením, na vzdálenost do 1 km</t>
  </si>
  <si>
    <t>40347953</t>
  </si>
  <si>
    <t>https://podminky.urs.cz/item/CS_URS_2022_01/997013501</t>
  </si>
  <si>
    <t>17</t>
  </si>
  <si>
    <t>997013509</t>
  </si>
  <si>
    <t>Odvoz suti a vybouraných hmot na skládku nebo meziskládku se složením, na vzdálenost Příplatek k ceně za každý další i započatý 1 km přes 1 km</t>
  </si>
  <si>
    <t>-1047548132</t>
  </si>
  <si>
    <t>https://podminky.urs.cz/item/CS_URS_2022_01/997013509</t>
  </si>
  <si>
    <t>Skládka 15 km</t>
  </si>
  <si>
    <t>4,593*14</t>
  </si>
  <si>
    <t>18</t>
  </si>
  <si>
    <t>997013631</t>
  </si>
  <si>
    <t>Poplatek za uložení stavebního odpadu na skládce (skládkovné) směsného stavebního a demoličního zatříděného do Katalogu odpadů pod kódem 17 09 04</t>
  </si>
  <si>
    <t>1583947563</t>
  </si>
  <si>
    <t>https://podminky.urs.cz/item/CS_URS_2022_01/997013631</t>
  </si>
  <si>
    <t>998</t>
  </si>
  <si>
    <t>Přesun hmot</t>
  </si>
  <si>
    <t>31</t>
  </si>
  <si>
    <t>998014011</t>
  </si>
  <si>
    <t>Přesun hmot pro budovy a haly občanské výstavby, bydlení, výrobu a služby s nosnou svislou konstrukcí montovanou z dílců betonových plošných nebo tyčových s jakýmkoliv obvodovým pláštěm kromě vyzdívaného, i bez pláště vodorovná dopravní vzdálenost do 100 m, pro budovy a haly jednopodlažní</t>
  </si>
  <si>
    <t>-1437264369</t>
  </si>
  <si>
    <t>https://podminky.urs.cz/item/CS_URS_2022_02/998014011</t>
  </si>
  <si>
    <t>PSV</t>
  </si>
  <si>
    <t>Práce a dodávky PSV</t>
  </si>
  <si>
    <t>712</t>
  </si>
  <si>
    <t>Povlakové krytiny</t>
  </si>
  <si>
    <t>13</t>
  </si>
  <si>
    <t>712440831</t>
  </si>
  <si>
    <t>Odstranění povlakové krytiny střech šikmých přes 10° do 30° z přitavených pásů NAIP v plné ploše jednovrstvé</t>
  </si>
  <si>
    <t>-184910369</t>
  </si>
  <si>
    <t>https://podminky.urs.cz/item/CS_URS_2022_01/712440831</t>
  </si>
  <si>
    <t>37</t>
  </si>
  <si>
    <t>712771983</t>
  </si>
  <si>
    <t>Odstranění plevele a náletových rostlin z vegetační střechy z vegetačních ploch intenzivní střechy, sklon střechy přes 5 do 15°</t>
  </si>
  <si>
    <t>-1779059456</t>
  </si>
  <si>
    <t>https://podminky.urs.cz/item/CS_URS_2022_02/712771983</t>
  </si>
  <si>
    <t>762</t>
  </si>
  <si>
    <t>Konstrukce tesařské</t>
  </si>
  <si>
    <t>38</t>
  </si>
  <si>
    <t>762083122</t>
  </si>
  <si>
    <t>Impregnace řeziva máčením proti dřevokaznému hmyzu, houbám a plísním, třída ohrožení 3 a 4 (dřevo v exteriéru)</t>
  </si>
  <si>
    <t>-1420078578</t>
  </si>
  <si>
    <t>https://podminky.urs.cz/item/CS_URS_2022_02/762083122</t>
  </si>
  <si>
    <t>2,335+5,645</t>
  </si>
  <si>
    <t>34</t>
  </si>
  <si>
    <t>762335132</t>
  </si>
  <si>
    <t>Montáž vázaných konstrukcí krovů krokví rovnoběžných s okapem (vlašských) z řeziva hraněného na betonový podklad, průřezové plochy přes 120 do 224 cm2</t>
  </si>
  <si>
    <t>-1794714288</t>
  </si>
  <si>
    <t>https://podminky.urs.cz/item/CS_URS_2022_02/762335132</t>
  </si>
  <si>
    <t>12*7*7</t>
  </si>
  <si>
    <t>35</t>
  </si>
  <si>
    <t>M</t>
  </si>
  <si>
    <t>60512130</t>
  </si>
  <si>
    <t>hranol stavební řezivo průřezu do 224cm2 do dl 6m</t>
  </si>
  <si>
    <t>32</t>
  </si>
  <si>
    <t>-2069350979</t>
  </si>
  <si>
    <t>0,12*0,08*12*7*7</t>
  </si>
  <si>
    <t>762342216</t>
  </si>
  <si>
    <t>Montáž laťování střech jednoduchých sklonu do 60° při osové vzdálenosti latí přes 360 do 600 mm</t>
  </si>
  <si>
    <t>729715590</t>
  </si>
  <si>
    <t>https://podminky.urs.cz/item/CS_URS_2022_01/762342216</t>
  </si>
  <si>
    <t>60514106</t>
  </si>
  <si>
    <t>řezivo jehličnaté lať pevnostní třída S10-13 průřez 40x60mm</t>
  </si>
  <si>
    <t>-1678808335</t>
  </si>
  <si>
    <t>(12/0,6)*48,65*0,04*0,06</t>
  </si>
  <si>
    <t>39</t>
  </si>
  <si>
    <t>998762101</t>
  </si>
  <si>
    <t>Přesun hmot pro konstrukce tesařské stanovený z hmotnosti přesunovaného materiálu vodorovná dopravní vzdálenost do 50 m v objektech výšky do 6 m</t>
  </si>
  <si>
    <t>-1846879674</t>
  </si>
  <si>
    <t>https://podminky.urs.cz/item/CS_URS_2022_02/998762101</t>
  </si>
  <si>
    <t>764</t>
  </si>
  <si>
    <t>Konstrukce klempířské</t>
  </si>
  <si>
    <t>764002811</t>
  </si>
  <si>
    <t>Demontáž klempířských konstrukcí okapového plechu do suti, v krytině povlakové</t>
  </si>
  <si>
    <t>-753949335</t>
  </si>
  <si>
    <t>https://podminky.urs.cz/item/CS_URS_2022_01/764002811</t>
  </si>
  <si>
    <t>(48,62+12)*2</t>
  </si>
  <si>
    <t>7</t>
  </si>
  <si>
    <t>764111R01</t>
  </si>
  <si>
    <t>Krytina z pozinkovaného trapézového plechu tl. 0,7 mm s povrchovou úpravou s úpravou u okapů, prostupů, hřebene a výčnělků střechy rovné z trapézového plechu, sklon střechy do 30° včetně klempířské úpravy všech detailů - dodávka a montáž</t>
  </si>
  <si>
    <t>672727736</t>
  </si>
  <si>
    <t>48,65*12*1,1</t>
  </si>
  <si>
    <t>8</t>
  </si>
  <si>
    <t>764511404</t>
  </si>
  <si>
    <t>Žlab podokapní z pozinkovaného plechu včetně háků a čel půlkruhový rš 330 mm</t>
  </si>
  <si>
    <t>-93272887</t>
  </si>
  <si>
    <t>https://podminky.urs.cz/item/CS_URS_2022_01/764511404</t>
  </si>
  <si>
    <t>2*48,65</t>
  </si>
  <si>
    <t>764518422</t>
  </si>
  <si>
    <t>Svod z pozinkovaného plechu včetně objímek, kolen a odskoků kruhový, průměru 100 mm</t>
  </si>
  <si>
    <t>-1505892287</t>
  </si>
  <si>
    <t>https://podminky.urs.cz/item/CS_URS_2022_01/764518422</t>
  </si>
  <si>
    <t>5*4</t>
  </si>
  <si>
    <t>40</t>
  </si>
  <si>
    <t>998764101</t>
  </si>
  <si>
    <t>Přesun hmot pro konstrukce klempířské stanovený z hmotnosti přesunovaného materiálu vodorovná dopravní vzdálenost do 50 m v objektech výšky do 6 m</t>
  </si>
  <si>
    <t>-164687443</t>
  </si>
  <si>
    <t>https://podminky.urs.cz/item/CS_URS_2022_02/998764101</t>
  </si>
  <si>
    <t>765</t>
  </si>
  <si>
    <t>Krytina skládaná</t>
  </si>
  <si>
    <t>11</t>
  </si>
  <si>
    <t>765110R01</t>
  </si>
  <si>
    <t>Dodávka a montáž větracího pásu plastového</t>
  </si>
  <si>
    <t>-376662590</t>
  </si>
  <si>
    <t>783</t>
  </si>
  <si>
    <t>Dokončovací práce - nátěry</t>
  </si>
  <si>
    <t>33</t>
  </si>
  <si>
    <t>783823155</t>
  </si>
  <si>
    <t>Penetrační nátěr omítek hrubých betonových povrchů nebo omítek hrubých, rýhovaných tenkovrstvých nebo škrábaných (břízolitových) silikonový</t>
  </si>
  <si>
    <t>592664044</t>
  </si>
  <si>
    <t>https://podminky.urs.cz/item/CS_URS_2022_02/783823155</t>
  </si>
  <si>
    <t>783827225</t>
  </si>
  <si>
    <t>Krycí (ochranný ) nátěr omítek jednonásobný hrubých betonových povrchů nebo omítek hrubých, rýhovaných tenkovrstvých nebo škrábaných (břízolitových) silikonový</t>
  </si>
  <si>
    <t>312350143</t>
  </si>
  <si>
    <t>https://podminky.urs.cz/item/CS_URS_2022_02/783827225</t>
  </si>
  <si>
    <t>Práce a dodávky M</t>
  </si>
  <si>
    <t>21-M</t>
  </si>
  <si>
    <t>Elektromontáže</t>
  </si>
  <si>
    <t>36</t>
  </si>
  <si>
    <t>210101R</t>
  </si>
  <si>
    <t>Dodávka a montáž bleskosvodu včetně zpracování projektové dokumentace a revize</t>
  </si>
  <si>
    <t>kpl</t>
  </si>
  <si>
    <t>64</t>
  </si>
  <si>
    <t>-485811752</t>
  </si>
  <si>
    <t>VRN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</si>
  <si>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</si>
  <si>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</si>
  <si>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</si>
  <si>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>Vedlejší rozpočtové náklady</t>
  </si>
  <si>
    <t>VRN3</t>
  </si>
  <si>
    <t>Zařízení staveniště</t>
  </si>
  <si>
    <t>030001000</t>
  </si>
  <si>
    <t>1024</t>
  </si>
  <si>
    <t>-667002885</t>
  </si>
  <si>
    <t>https://podminky.urs.cz/item/CS_URS_2022_01/030001000</t>
  </si>
  <si>
    <t>VRN7</t>
  </si>
  <si>
    <t>Provozní vlivy</t>
  </si>
  <si>
    <t>070001000</t>
  </si>
  <si>
    <t>1277580957</t>
  </si>
  <si>
    <t>https://podminky.urs.cz/item/CS_URS_2022_01/070001000</t>
  </si>
  <si>
    <t>SO02 - Demolice vrátnice</t>
  </si>
  <si>
    <t xml:space="preserve">    1 - Zemní práce</t>
  </si>
  <si>
    <t>Zemní práce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</si>
  <si>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</si>
  <si>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</si>
  <si>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-1522586075</t>
  </si>
  <si>
    <t>https://podminky.urs.cz/item/CS_URS_2022_01/162351103</t>
  </si>
  <si>
    <t>Zásyp jámy po spodní stavbě vrátnice-dovoz materiálu z mezideponie objednatele</t>
  </si>
  <si>
    <t>4,2*5,1*0,5</t>
  </si>
  <si>
    <t>167151101</t>
  </si>
  <si>
    <t>Nakládání, skládání a překládání neulehlého výkopku nebo sypaniny strojně nakládání, množství do 100 m3, z horniny třídy těžitelnosti I, skupiny 1 až 3</t>
  </si>
  <si>
    <t>-1238558646</t>
  </si>
  <si>
    <t>https://podminky.urs.cz/item/CS_URS_2022_01/167151101</t>
  </si>
  <si>
    <t>174251101</t>
  </si>
  <si>
    <t>Zásyp sypaninou z jakékoliv horniny strojně s uložením výkopku ve vrstvách bez zhutnění jam, šachet, rýh nebo kolem objektů v těchto vykopávkách</t>
  </si>
  <si>
    <t>1222230022</t>
  </si>
  <si>
    <t>https://podminky.urs.cz/item/CS_URS_2022_01/174251101</t>
  </si>
  <si>
    <t>Zásyp jámy po spodní stavbě vrátnice:</t>
  </si>
  <si>
    <t>181951111</t>
  </si>
  <si>
    <t>Úprava pláně vyrovnáním výškových rozdílů strojně v hornině třídy těžitelnosti I, skupiny 1 až 3 bez zhutnění</t>
  </si>
  <si>
    <t>1413768692</t>
  </si>
  <si>
    <t>https://podminky.urs.cz/item/CS_URS_2022_01/181951111</t>
  </si>
  <si>
    <t>Po demolici vrátnice:</t>
  </si>
  <si>
    <t>4,1*4,2</t>
  </si>
  <si>
    <t>981011313</t>
  </si>
  <si>
    <t>Demolice budov postupným rozebíráním z cihel, kamene, smíšeného nebo hrázděného zdiva, tvárnic na maltu vápennou nebo vápenocementovou s podílem konstrukcí přes 15 do 20 %</t>
  </si>
  <si>
    <t>-931785912</t>
  </si>
  <si>
    <t>https://podminky.urs.cz/item/CS_URS_2022_01/981011313</t>
  </si>
  <si>
    <t>Vrátnice:</t>
  </si>
  <si>
    <t>4,1*4,2*3,3</t>
  </si>
  <si>
    <t>Základy:</t>
  </si>
  <si>
    <t>4,1*4,2*0,8</t>
  </si>
  <si>
    <t>997006512</t>
  </si>
  <si>
    <t>Vodorovná doprava suti na skládku s naložením na dopravní prostředek a složením přes 100 m do 1 km</t>
  </si>
  <si>
    <t>-631320890</t>
  </si>
  <si>
    <t>https://podminky.urs.cz/item/CS_URS_2022_01/997006512</t>
  </si>
  <si>
    <t>997006519</t>
  </si>
  <si>
    <t>Vodorovná doprava suti na skládku Příplatek k ceně -6512 za každý další i započatý 1 km</t>
  </si>
  <si>
    <t>1323728402</t>
  </si>
  <si>
    <t>https://podminky.urs.cz/item/CS_URS_2022_01/997006519</t>
  </si>
  <si>
    <t>24,711*14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</si>
  <si>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</si>
  <si>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</si>
  <si>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830039171</t>
  </si>
  <si>
    <t>https://podminky.urs.cz/item/CS_URS_2022_01/997013869</t>
  </si>
  <si>
    <t>24,711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</si>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</sst>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631311131" TargetMode="External" /><Relationship Id="rId2" Type="http://schemas.openxmlformats.org/officeDocument/2006/relationships/hyperlink" Target="https://podminky.urs.cz/item/CS_URS_2022_02/632451431" TargetMode="External" /><Relationship Id="rId3" Type="http://schemas.openxmlformats.org/officeDocument/2006/relationships/hyperlink" Target="https://podminky.urs.cz/item/CS_URS_2022_02/919123111" TargetMode="External" /><Relationship Id="rId4" Type="http://schemas.openxmlformats.org/officeDocument/2006/relationships/hyperlink" Target="https://podminky.urs.cz/item/CS_URS_2022_02/946113114" TargetMode="External" /><Relationship Id="rId5" Type="http://schemas.openxmlformats.org/officeDocument/2006/relationships/hyperlink" Target="https://podminky.urs.cz/item/CS_URS_2022_02/946113214" TargetMode="External" /><Relationship Id="rId6" Type="http://schemas.openxmlformats.org/officeDocument/2006/relationships/hyperlink" Target="https://podminky.urs.cz/item/CS_URS_2022_02/946113814" TargetMode="External" /><Relationship Id="rId7" Type="http://schemas.openxmlformats.org/officeDocument/2006/relationships/hyperlink" Target="https://podminky.urs.cz/item/CS_URS_2022_02/952901221" TargetMode="External" /><Relationship Id="rId8" Type="http://schemas.openxmlformats.org/officeDocument/2006/relationships/hyperlink" Target="https://podminky.urs.cz/item/CS_URS_2022_02/985132111" TargetMode="External" /><Relationship Id="rId9" Type="http://schemas.openxmlformats.org/officeDocument/2006/relationships/hyperlink" Target="https://podminky.urs.cz/item/CS_URS_2022_01/985311212" TargetMode="External" /><Relationship Id="rId10" Type="http://schemas.openxmlformats.org/officeDocument/2006/relationships/hyperlink" Target="https://podminky.urs.cz/item/CS_URS_2022_02/985321111" TargetMode="External" /><Relationship Id="rId11" Type="http://schemas.openxmlformats.org/officeDocument/2006/relationships/hyperlink" Target="https://podminky.urs.cz/item/CS_URS_2022_02/985323111" TargetMode="External" /><Relationship Id="rId12" Type="http://schemas.openxmlformats.org/officeDocument/2006/relationships/hyperlink" Target="https://podminky.urs.cz/item/CS_URS_2022_01/997013151" TargetMode="External" /><Relationship Id="rId13" Type="http://schemas.openxmlformats.org/officeDocument/2006/relationships/hyperlink" Target="https://podminky.urs.cz/item/CS_URS_2022_01/997013501" TargetMode="External" /><Relationship Id="rId14" Type="http://schemas.openxmlformats.org/officeDocument/2006/relationships/hyperlink" Target="https://podminky.urs.cz/item/CS_URS_2022_01/997013509" TargetMode="External" /><Relationship Id="rId15" Type="http://schemas.openxmlformats.org/officeDocument/2006/relationships/hyperlink" Target="https://podminky.urs.cz/item/CS_URS_2022_01/997013631" TargetMode="External" /><Relationship Id="rId16" Type="http://schemas.openxmlformats.org/officeDocument/2006/relationships/hyperlink" Target="https://podminky.urs.cz/item/CS_URS_2022_02/998014011" TargetMode="External" /><Relationship Id="rId17" Type="http://schemas.openxmlformats.org/officeDocument/2006/relationships/hyperlink" Target="https://podminky.urs.cz/item/CS_URS_2022_01/712440831" TargetMode="External" /><Relationship Id="rId18" Type="http://schemas.openxmlformats.org/officeDocument/2006/relationships/hyperlink" Target="https://podminky.urs.cz/item/CS_URS_2022_02/712771983" TargetMode="External" /><Relationship Id="rId19" Type="http://schemas.openxmlformats.org/officeDocument/2006/relationships/hyperlink" Target="https://podminky.urs.cz/item/CS_URS_2022_02/762083122" TargetMode="External" /><Relationship Id="rId20" Type="http://schemas.openxmlformats.org/officeDocument/2006/relationships/hyperlink" Target="https://podminky.urs.cz/item/CS_URS_2022_02/762335132" TargetMode="External" /><Relationship Id="rId21" Type="http://schemas.openxmlformats.org/officeDocument/2006/relationships/hyperlink" Target="https://podminky.urs.cz/item/CS_URS_2022_01/762342216" TargetMode="External" /><Relationship Id="rId22" Type="http://schemas.openxmlformats.org/officeDocument/2006/relationships/hyperlink" Target="https://podminky.urs.cz/item/CS_URS_2022_02/998762101" TargetMode="External" /><Relationship Id="rId23" Type="http://schemas.openxmlformats.org/officeDocument/2006/relationships/hyperlink" Target="https://podminky.urs.cz/item/CS_URS_2022_01/764002811" TargetMode="External" /><Relationship Id="rId24" Type="http://schemas.openxmlformats.org/officeDocument/2006/relationships/hyperlink" Target="https://podminky.urs.cz/item/CS_URS_2022_01/764511404" TargetMode="External" /><Relationship Id="rId25" Type="http://schemas.openxmlformats.org/officeDocument/2006/relationships/hyperlink" Target="https://podminky.urs.cz/item/CS_URS_2022_01/764518422" TargetMode="External" /><Relationship Id="rId26" Type="http://schemas.openxmlformats.org/officeDocument/2006/relationships/hyperlink" Target="https://podminky.urs.cz/item/CS_URS_2022_02/998764101" TargetMode="External" /><Relationship Id="rId27" Type="http://schemas.openxmlformats.org/officeDocument/2006/relationships/hyperlink" Target="https://podminky.urs.cz/item/CS_URS_2022_02/783823155" TargetMode="External" /><Relationship Id="rId28" Type="http://schemas.openxmlformats.org/officeDocument/2006/relationships/hyperlink" Target="https://podminky.urs.cz/item/CS_URS_2022_02/783827225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30001000" TargetMode="External" /><Relationship Id="rId2" Type="http://schemas.openxmlformats.org/officeDocument/2006/relationships/hyperlink" Target="https://podminky.urs.cz/item/CS_URS_2022_01/070001000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62351103" TargetMode="External" /><Relationship Id="rId2" Type="http://schemas.openxmlformats.org/officeDocument/2006/relationships/hyperlink" Target="https://podminky.urs.cz/item/CS_URS_2022_01/167151101" TargetMode="External" /><Relationship Id="rId3" Type="http://schemas.openxmlformats.org/officeDocument/2006/relationships/hyperlink" Target="https://podminky.urs.cz/item/CS_URS_2022_01/174251101" TargetMode="External" /><Relationship Id="rId4" Type="http://schemas.openxmlformats.org/officeDocument/2006/relationships/hyperlink" Target="https://podminky.urs.cz/item/CS_URS_2022_01/181951111" TargetMode="External" /><Relationship Id="rId5" Type="http://schemas.openxmlformats.org/officeDocument/2006/relationships/hyperlink" Target="https://podminky.urs.cz/item/CS_URS_2022_01/981011313" TargetMode="External" /><Relationship Id="rId6" Type="http://schemas.openxmlformats.org/officeDocument/2006/relationships/hyperlink" Target="https://podminky.urs.cz/item/CS_URS_2022_01/997006512" TargetMode="External" /><Relationship Id="rId7" Type="http://schemas.openxmlformats.org/officeDocument/2006/relationships/hyperlink" Target="https://podminky.urs.cz/item/CS_URS_2022_01/997006519" TargetMode="External" /><Relationship Id="rId8" Type="http://schemas.openxmlformats.org/officeDocument/2006/relationships/hyperlink" Target="https://podminky.urs.cz/item/CS_URS_2022_01/997013869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2022-02-17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střechy budovy QZI1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FN Olomouc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17. 2. 2022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69</v>
      </c>
      <c r="BT54" s="111" t="s">
        <v>70</v>
      </c>
      <c r="BU54" s="112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16.5" customHeight="1">
      <c r="A55" s="113" t="s">
        <v>74</v>
      </c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'SO01 - Oprava střechy'!J30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'SO01 - Oprava střechy'!P92</f>
        <v>0</v>
      </c>
      <c r="AV55" s="122">
        <f>'SO01 - Oprava střechy'!J33</f>
        <v>0</v>
      </c>
      <c r="AW55" s="122">
        <f>'SO01 - Oprava střechy'!J34</f>
        <v>0</v>
      </c>
      <c r="AX55" s="122">
        <f>'SO01 - Oprava střechy'!J35</f>
        <v>0</v>
      </c>
      <c r="AY55" s="122">
        <f>'SO01 - Oprava střechy'!J36</f>
        <v>0</v>
      </c>
      <c r="AZ55" s="122">
        <f>'SO01 - Oprava střechy'!F33</f>
        <v>0</v>
      </c>
      <c r="BA55" s="122">
        <f>'SO01 - Oprava střechy'!F34</f>
        <v>0</v>
      </c>
      <c r="BB55" s="122">
        <f>'SO01 - Oprava střechy'!F35</f>
        <v>0</v>
      </c>
      <c r="BC55" s="122">
        <f>'SO01 - Oprava střechy'!F36</f>
        <v>0</v>
      </c>
      <c r="BD55" s="124">
        <f>'SO01 - Oprava střechy'!F37</f>
        <v>0</v>
      </c>
      <c r="BE55" s="7"/>
      <c r="BT55" s="125" t="s">
        <v>78</v>
      </c>
      <c r="BV55" s="125" t="s">
        <v>72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7" customFormat="1" ht="16.5" customHeight="1">
      <c r="A56" s="113" t="s">
        <v>74</v>
      </c>
      <c r="B56" s="114"/>
      <c r="C56" s="115"/>
      <c r="D56" s="116" t="s">
        <v>81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77</v>
      </c>
      <c r="AR56" s="120"/>
      <c r="AS56" s="121">
        <v>0</v>
      </c>
      <c r="AT56" s="122">
        <f>ROUND(SUM(AV56:AW56),2)</f>
        <v>0</v>
      </c>
      <c r="AU56" s="123">
        <f>'VRN - Vedlejší a ostatní ...'!P82</f>
        <v>0</v>
      </c>
      <c r="AV56" s="122">
        <f>'VRN - Vedlejší a ostatní ...'!J33</f>
        <v>0</v>
      </c>
      <c r="AW56" s="122">
        <f>'VRN - Vedlejší a ostatní ...'!J34</f>
        <v>0</v>
      </c>
      <c r="AX56" s="122">
        <f>'VRN - Vedlejší a ostatní ...'!J35</f>
        <v>0</v>
      </c>
      <c r="AY56" s="122">
        <f>'VRN - Vedlejší a ostatní ...'!J36</f>
        <v>0</v>
      </c>
      <c r="AZ56" s="122">
        <f>'VRN - Vedlejší a ostatní ...'!F33</f>
        <v>0</v>
      </c>
      <c r="BA56" s="122">
        <f>'VRN - Vedlejší a ostatní ...'!F34</f>
        <v>0</v>
      </c>
      <c r="BB56" s="122">
        <f>'VRN - Vedlejší a ostatní ...'!F35</f>
        <v>0</v>
      </c>
      <c r="BC56" s="122">
        <f>'VRN - Vedlejší a ostatní ...'!F36</f>
        <v>0</v>
      </c>
      <c r="BD56" s="124">
        <f>'VRN - Vedlejší a ostatní ...'!F37</f>
        <v>0</v>
      </c>
      <c r="BE56" s="7"/>
      <c r="BT56" s="125" t="s">
        <v>78</v>
      </c>
      <c r="BV56" s="125" t="s">
        <v>72</v>
      </c>
      <c r="BW56" s="125" t="s">
        <v>83</v>
      </c>
      <c r="BX56" s="125" t="s">
        <v>5</v>
      </c>
      <c r="CL56" s="125" t="s">
        <v>19</v>
      </c>
      <c r="CM56" s="125" t="s">
        <v>80</v>
      </c>
    </row>
    <row r="57" s="7" customFormat="1" ht="16.5" customHeight="1">
      <c r="A57" s="113" t="s">
        <v>74</v>
      </c>
      <c r="B57" s="114"/>
      <c r="C57" s="115"/>
      <c r="D57" s="116" t="s">
        <v>84</v>
      </c>
      <c r="E57" s="116"/>
      <c r="F57" s="116"/>
      <c r="G57" s="116"/>
      <c r="H57" s="116"/>
      <c r="I57" s="117"/>
      <c r="J57" s="116" t="s">
        <v>85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'SO02 - Demolice vrátnice'!J30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77</v>
      </c>
      <c r="AR57" s="120"/>
      <c r="AS57" s="126">
        <v>0</v>
      </c>
      <c r="AT57" s="127">
        <f>ROUND(SUM(AV57:AW57),2)</f>
        <v>0</v>
      </c>
      <c r="AU57" s="128">
        <f>'SO02 - Demolice vrátnice'!P83</f>
        <v>0</v>
      </c>
      <c r="AV57" s="127">
        <f>'SO02 - Demolice vrátnice'!J33</f>
        <v>0</v>
      </c>
      <c r="AW57" s="127">
        <f>'SO02 - Demolice vrátnice'!J34</f>
        <v>0</v>
      </c>
      <c r="AX57" s="127">
        <f>'SO02 - Demolice vrátnice'!J35</f>
        <v>0</v>
      </c>
      <c r="AY57" s="127">
        <f>'SO02 - Demolice vrátnice'!J36</f>
        <v>0</v>
      </c>
      <c r="AZ57" s="127">
        <f>'SO02 - Demolice vrátnice'!F33</f>
        <v>0</v>
      </c>
      <c r="BA57" s="127">
        <f>'SO02 - Demolice vrátnice'!F34</f>
        <v>0</v>
      </c>
      <c r="BB57" s="127">
        <f>'SO02 - Demolice vrátnice'!F35</f>
        <v>0</v>
      </c>
      <c r="BC57" s="127">
        <f>'SO02 - Demolice vrátnice'!F36</f>
        <v>0</v>
      </c>
      <c r="BD57" s="129">
        <f>'SO02 - Demolice vrátnice'!F37</f>
        <v>0</v>
      </c>
      <c r="BE57" s="7"/>
      <c r="BT57" s="125" t="s">
        <v>78</v>
      </c>
      <c r="BV57" s="125" t="s">
        <v>72</v>
      </c>
      <c r="BW57" s="125" t="s">
        <v>86</v>
      </c>
      <c r="BX57" s="125" t="s">
        <v>5</v>
      </c>
      <c r="CL57" s="125" t="s">
        <v>19</v>
      </c>
      <c r="CM57" s="125" t="s">
        <v>80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R3nyYGf1j0X5YdkTma3jI71AeuKvxriMsv70aqis0aaXaiapMJw/ep5eJl4qYsJhnA5hTDOu4sD4Gt8liFLy/w==" hashValue="I8I+weC3IMKODwFFR/hIpIqwNZw1Onr5qPEEy40Qz9LHrQw1kp4SGtihm6z1pFiYHVe2ZRuoZUqW3Xxgmb8te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01 - Oprava střechy'!C2" display="/"/>
    <hyperlink ref="A56" location="'VRN - Vedlejší a ostatní ...'!C2" display="/"/>
    <hyperlink ref="A57" location="'SO02 - Demolice vrátni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střechy budovy QZI1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17. 2. 2022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ROUND((SUM(BE92:BE247)),  2)</f>
        <v>0</v>
      </c>
      <c r="G33" s="40"/>
      <c r="H33" s="40"/>
      <c r="I33" s="150">
        <v>0.20999999999999999</v>
      </c>
      <c r="J33" s="149">
        <f>ROUND(((SUM(BE92:BE247))*I33),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ROUND((SUM(BF92:BF247)),  2)</f>
        <v>0</v>
      </c>
      <c r="G34" s="40"/>
      <c r="H34" s="40"/>
      <c r="I34" s="150">
        <v>0.14999999999999999</v>
      </c>
      <c r="J34" s="149">
        <f>ROUND(((SUM(BF92:BF247))*I34),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ROUND((SUM(BG92:BG247)),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ROUND((SUM(BH92:BH247)),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ROUND((SUM(BI92:BI247)),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střechy budovy QZI1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SO01 - Oprava střechy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FN Olomouc</v>
      </c>
      <c r="G52" s="42"/>
      <c r="H52" s="42"/>
      <c r="I52" s="34" t="s">
        <v>23</v>
      </c>
      <c r="J52" s="74" t="str">
        <f>IF(J12="","",J12)</f>
        <v>17. 2. 2022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J105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J162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J174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99</v>
      </c>
      <c r="E65" s="170"/>
      <c r="F65" s="170"/>
      <c r="G65" s="170"/>
      <c r="H65" s="170"/>
      <c r="I65" s="170"/>
      <c r="J65" s="171">
        <f>J177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100</v>
      </c>
      <c r="E66" s="176"/>
      <c r="F66" s="176"/>
      <c r="G66" s="176"/>
      <c r="H66" s="176"/>
      <c r="I66" s="176"/>
      <c r="J66" s="177">
        <f>J178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101</v>
      </c>
      <c r="E67" s="176"/>
      <c r="F67" s="176"/>
      <c r="G67" s="176"/>
      <c r="H67" s="176"/>
      <c r="I67" s="176"/>
      <c r="J67" s="177">
        <f>J187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102</v>
      </c>
      <c r="E68" s="176"/>
      <c r="F68" s="176"/>
      <c r="G68" s="176"/>
      <c r="H68" s="176"/>
      <c r="I68" s="176"/>
      <c r="J68" s="177">
        <f>J208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103</v>
      </c>
      <c r="E69" s="176"/>
      <c r="F69" s="176"/>
      <c r="G69" s="176"/>
      <c r="H69" s="176"/>
      <c r="I69" s="176"/>
      <c r="J69" s="177">
        <f>J226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104</v>
      </c>
      <c r="E70" s="176"/>
      <c r="F70" s="176"/>
      <c r="G70" s="176"/>
      <c r="H70" s="176"/>
      <c r="I70" s="176"/>
      <c r="J70" s="177">
        <f>J230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7"/>
      <c r="C71" s="168"/>
      <c r="D71" s="169" t="s">
        <v>105</v>
      </c>
      <c r="E71" s="170"/>
      <c r="F71" s="170"/>
      <c r="G71" s="170"/>
      <c r="H71" s="170"/>
      <c r="I71" s="170"/>
      <c r="J71" s="171">
        <f>J245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3"/>
      <c r="C72" s="174"/>
      <c r="D72" s="175" t="s">
        <v>106</v>
      </c>
      <c r="E72" s="176"/>
      <c r="F72" s="176"/>
      <c r="G72" s="176"/>
      <c r="H72" s="176"/>
      <c r="I72" s="176"/>
      <c r="J72" s="177">
        <f>J246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107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Oprava střechy budovy QZI1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88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SO01 - Oprava střechy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FN Olomouc</v>
      </c>
      <c r="G86" s="42"/>
      <c r="H86" s="42"/>
      <c r="I86" s="34" t="s">
        <v>23</v>
      </c>
      <c r="J86" s="74" t="str">
        <f>IF(J12="","",J12)</f>
        <v>17. 2. 2022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 xml:space="preserve"> </v>
      </c>
      <c r="G88" s="42"/>
      <c r="H88" s="42"/>
      <c r="I88" s="34" t="s">
        <v>31</v>
      </c>
      <c r="J88" s="38" t="str">
        <f>E21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33</v>
      </c>
      <c r="J89" s="38" t="str">
        <f>E24</f>
        <v xml:space="preserve"> 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108</v>
      </c>
      <c r="D91" s="182" t="s">
        <v>55</v>
      </c>
      <c r="E91" s="182" t="s">
        <v>51</v>
      </c>
      <c r="F91" s="182" t="s">
        <v>52</v>
      </c>
      <c r="G91" s="182" t="s">
        <v>109</v>
      </c>
      <c r="H91" s="182" t="s">
        <v>110</v>
      </c>
      <c r="I91" s="182" t="s">
        <v>111</v>
      </c>
      <c r="J91" s="183" t="s">
        <v>92</v>
      </c>
      <c r="K91" s="184" t="s">
        <v>112</v>
      </c>
      <c r="L91" s="185"/>
      <c r="M91" s="94" t="s">
        <v>19</v>
      </c>
      <c r="N91" s="95" t="s">
        <v>40</v>
      </c>
      <c r="O91" s="95" t="s">
        <v>113</v>
      </c>
      <c r="P91" s="95" t="s">
        <v>114</v>
      </c>
      <c r="Q91" s="95" t="s">
        <v>115</v>
      </c>
      <c r="R91" s="95" t="s">
        <v>116</v>
      </c>
      <c r="S91" s="95" t="s">
        <v>117</v>
      </c>
      <c r="T91" s="96" t="s">
        <v>118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119</v>
      </c>
      <c r="D92" s="42"/>
      <c r="E92" s="42"/>
      <c r="F92" s="42"/>
      <c r="G92" s="42"/>
      <c r="H92" s="42"/>
      <c r="I92" s="42"/>
      <c r="J92" s="186">
        <f>BK92</f>
        <v>0</v>
      </c>
      <c r="K92" s="42"/>
      <c r="L92" s="46"/>
      <c r="M92" s="97"/>
      <c r="N92" s="187"/>
      <c r="O92" s="98"/>
      <c r="P92" s="188">
        <f>P93+P177+P245</f>
        <v>0</v>
      </c>
      <c r="Q92" s="98"/>
      <c r="R92" s="188">
        <f>R93+R177+R245</f>
        <v>39.125454019999999</v>
      </c>
      <c r="S92" s="98"/>
      <c r="T92" s="189">
        <f>T93+T177+T245</f>
        <v>4.5930948000000003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69</v>
      </c>
      <c r="AU92" s="19" t="s">
        <v>93</v>
      </c>
      <c r="BK92" s="190">
        <f>BK93+BK177+BK245</f>
        <v>0</v>
      </c>
    </row>
    <row r="93" s="12" customFormat="1" ht="25.92" customHeight="1">
      <c r="A93" s="12"/>
      <c r="B93" s="191"/>
      <c r="C93" s="192"/>
      <c r="D93" s="193" t="s">
        <v>69</v>
      </c>
      <c r="E93" s="194" t="s">
        <v>120</v>
      </c>
      <c r="F93" s="194" t="s">
        <v>121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P94+P105+P162+P174</f>
        <v>0</v>
      </c>
      <c r="Q93" s="199"/>
      <c r="R93" s="200">
        <f>R94+R105+R162+R174</f>
        <v>29.677921420000001</v>
      </c>
      <c r="S93" s="199"/>
      <c r="T93" s="201">
        <f>T94+T105+T162+T174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78</v>
      </c>
      <c r="AT93" s="203" t="s">
        <v>69</v>
      </c>
      <c r="AU93" s="203" t="s">
        <v>70</v>
      </c>
      <c r="AY93" s="202" t="s">
        <v>122</v>
      </c>
      <c r="BK93" s="204">
        <f>BK94+BK105+BK162+BK174</f>
        <v>0</v>
      </c>
    </row>
    <row r="94" s="12" customFormat="1" ht="22.8" customHeight="1">
      <c r="A94" s="12"/>
      <c r="B94" s="191"/>
      <c r="C94" s="192"/>
      <c r="D94" s="193" t="s">
        <v>69</v>
      </c>
      <c r="E94" s="205" t="s">
        <v>123</v>
      </c>
      <c r="F94" s="205" t="s">
        <v>124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SUM(P95:P104)</f>
        <v>0</v>
      </c>
      <c r="Q94" s="199"/>
      <c r="R94" s="200">
        <f>SUM(R95:R104)</f>
        <v>21.870469</v>
      </c>
      <c r="S94" s="199"/>
      <c r="T94" s="201">
        <f>SUM(T95:T104)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78</v>
      </c>
      <c r="AT94" s="203" t="s">
        <v>69</v>
      </c>
      <c r="AU94" s="203" t="s">
        <v>78</v>
      </c>
      <c r="AY94" s="202" t="s">
        <v>122</v>
      </c>
      <c r="BK94" s="204">
        <f>SUM(BK95:BK104)</f>
        <v>0</v>
      </c>
    </row>
    <row r="95" s="2" customFormat="1" ht="24.15" customHeight="1">
      <c r="A95" s="40"/>
      <c r="B95" s="41"/>
      <c r="C95" s="207" t="s">
        <v>125</v>
      </c>
      <c r="D95" s="207" t="s">
        <v>126</v>
      </c>
      <c r="E95" s="208" t="s">
        <v>127</v>
      </c>
      <c r="F95" s="209" t="s">
        <v>128</v>
      </c>
      <c r="G95" s="210" t="s">
        <v>129</v>
      </c>
      <c r="H95" s="211">
        <v>5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41</v>
      </c>
      <c r="O95" s="86"/>
      <c r="P95" s="217">
        <f>O95*H95</f>
        <v>0</v>
      </c>
      <c r="Q95" s="217">
        <v>2.3010199999999998</v>
      </c>
      <c r="R95" s="217">
        <f>Q95*H95</f>
        <v>11.505099999999999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130</v>
      </c>
      <c r="AT95" s="219" t="s">
        <v>126</v>
      </c>
      <c r="AU95" s="219" t="s">
        <v>80</v>
      </c>
      <c r="AY95" s="19" t="s">
        <v>122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78</v>
      </c>
      <c r="BK95" s="220">
        <f>ROUND(I95*H95,2)</f>
        <v>0</v>
      </c>
      <c r="BL95" s="19" t="s">
        <v>130</v>
      </c>
      <c r="BM95" s="219" t="s">
        <v>131</v>
      </c>
    </row>
    <row r="96" s="2" customFormat="1">
      <c r="A96" s="40"/>
      <c r="B96" s="41"/>
      <c r="C96" s="42"/>
      <c r="D96" s="221" t="s">
        <v>132</v>
      </c>
      <c r="E96" s="42"/>
      <c r="F96" s="222" t="s">
        <v>133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132</v>
      </c>
      <c r="AU96" s="19" t="s">
        <v>80</v>
      </c>
    </row>
    <row r="97" s="13" customFormat="1">
      <c r="A97" s="13"/>
      <c r="B97" s="226"/>
      <c r="C97" s="227"/>
      <c r="D97" s="228" t="s">
        <v>134</v>
      </c>
      <c r="E97" s="229" t="s">
        <v>19</v>
      </c>
      <c r="F97" s="230" t="s">
        <v>135</v>
      </c>
      <c r="G97" s="227"/>
      <c r="H97" s="229" t="s">
        <v>19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134</v>
      </c>
      <c r="AU97" s="236" t="s">
        <v>80</v>
      </c>
      <c r="AV97" s="13" t="s">
        <v>78</v>
      </c>
      <c r="AW97" s="13" t="s">
        <v>32</v>
      </c>
      <c r="AX97" s="13" t="s">
        <v>70</v>
      </c>
      <c r="AY97" s="236" t="s">
        <v>122</v>
      </c>
    </row>
    <row r="98" s="14" customFormat="1">
      <c r="A98" s="14"/>
      <c r="B98" s="237"/>
      <c r="C98" s="238"/>
      <c r="D98" s="228" t="s">
        <v>134</v>
      </c>
      <c r="E98" s="239" t="s">
        <v>19</v>
      </c>
      <c r="F98" s="240" t="s">
        <v>136</v>
      </c>
      <c r="G98" s="238"/>
      <c r="H98" s="241">
        <v>5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134</v>
      </c>
      <c r="AU98" s="247" t="s">
        <v>80</v>
      </c>
      <c r="AV98" s="14" t="s">
        <v>80</v>
      </c>
      <c r="AW98" s="14" t="s">
        <v>32</v>
      </c>
      <c r="AX98" s="14" t="s">
        <v>70</v>
      </c>
      <c r="AY98" s="247" t="s">
        <v>122</v>
      </c>
    </row>
    <row r="99" s="15" customFormat="1">
      <c r="A99" s="15"/>
      <c r="B99" s="248"/>
      <c r="C99" s="249"/>
      <c r="D99" s="228" t="s">
        <v>134</v>
      </c>
      <c r="E99" s="250" t="s">
        <v>19</v>
      </c>
      <c r="F99" s="251" t="s">
        <v>137</v>
      </c>
      <c r="G99" s="249"/>
      <c r="H99" s="252">
        <v>5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8" t="s">
        <v>134</v>
      </c>
      <c r="AU99" s="258" t="s">
        <v>80</v>
      </c>
      <c r="AV99" s="15" t="s">
        <v>130</v>
      </c>
      <c r="AW99" s="15" t="s">
        <v>32</v>
      </c>
      <c r="AX99" s="15" t="s">
        <v>78</v>
      </c>
      <c r="AY99" s="258" t="s">
        <v>122</v>
      </c>
    </row>
    <row r="100" s="2" customFormat="1" ht="33" customHeight="1">
      <c r="A100" s="40"/>
      <c r="B100" s="41"/>
      <c r="C100" s="207" t="s">
        <v>138</v>
      </c>
      <c r="D100" s="207" t="s">
        <v>126</v>
      </c>
      <c r="E100" s="208" t="s">
        <v>139</v>
      </c>
      <c r="F100" s="209" t="s">
        <v>140</v>
      </c>
      <c r="G100" s="210" t="s">
        <v>141</v>
      </c>
      <c r="H100" s="211">
        <v>145.94999999999999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41</v>
      </c>
      <c r="O100" s="86"/>
      <c r="P100" s="217">
        <f>O100*H100</f>
        <v>0</v>
      </c>
      <c r="Q100" s="217">
        <v>0.07102</v>
      </c>
      <c r="R100" s="217">
        <f>Q100*H100</f>
        <v>10.365368999999999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130</v>
      </c>
      <c r="AT100" s="219" t="s">
        <v>126</v>
      </c>
      <c r="AU100" s="219" t="s">
        <v>80</v>
      </c>
      <c r="AY100" s="19" t="s">
        <v>122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78</v>
      </c>
      <c r="BK100" s="220">
        <f>ROUND(I100*H100,2)</f>
        <v>0</v>
      </c>
      <c r="BL100" s="19" t="s">
        <v>130</v>
      </c>
      <c r="BM100" s="219" t="s">
        <v>142</v>
      </c>
    </row>
    <row r="101" s="2" customFormat="1">
      <c r="A101" s="40"/>
      <c r="B101" s="41"/>
      <c r="C101" s="42"/>
      <c r="D101" s="221" t="s">
        <v>132</v>
      </c>
      <c r="E101" s="42"/>
      <c r="F101" s="222" t="s">
        <v>143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132</v>
      </c>
      <c r="AU101" s="19" t="s">
        <v>80</v>
      </c>
    </row>
    <row r="102" s="13" customFormat="1">
      <c r="A102" s="13"/>
      <c r="B102" s="226"/>
      <c r="C102" s="227"/>
      <c r="D102" s="228" t="s">
        <v>134</v>
      </c>
      <c r="E102" s="229" t="s">
        <v>19</v>
      </c>
      <c r="F102" s="230" t="s">
        <v>144</v>
      </c>
      <c r="G102" s="227"/>
      <c r="H102" s="229" t="s">
        <v>19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134</v>
      </c>
      <c r="AU102" s="236" t="s">
        <v>80</v>
      </c>
      <c r="AV102" s="13" t="s">
        <v>78</v>
      </c>
      <c r="AW102" s="13" t="s">
        <v>32</v>
      </c>
      <c r="AX102" s="13" t="s">
        <v>70</v>
      </c>
      <c r="AY102" s="236" t="s">
        <v>122</v>
      </c>
    </row>
    <row r="103" s="14" customFormat="1">
      <c r="A103" s="14"/>
      <c r="B103" s="237"/>
      <c r="C103" s="238"/>
      <c r="D103" s="228" t="s">
        <v>134</v>
      </c>
      <c r="E103" s="239" t="s">
        <v>19</v>
      </c>
      <c r="F103" s="240" t="s">
        <v>145</v>
      </c>
      <c r="G103" s="238"/>
      <c r="H103" s="241">
        <v>145.94999999999999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134</v>
      </c>
      <c r="AU103" s="247" t="s">
        <v>80</v>
      </c>
      <c r="AV103" s="14" t="s">
        <v>80</v>
      </c>
      <c r="AW103" s="14" t="s">
        <v>32</v>
      </c>
      <c r="AX103" s="14" t="s">
        <v>70</v>
      </c>
      <c r="AY103" s="247" t="s">
        <v>122</v>
      </c>
    </row>
    <row r="104" s="15" customFormat="1">
      <c r="A104" s="15"/>
      <c r="B104" s="248"/>
      <c r="C104" s="249"/>
      <c r="D104" s="228" t="s">
        <v>134</v>
      </c>
      <c r="E104" s="250" t="s">
        <v>19</v>
      </c>
      <c r="F104" s="251" t="s">
        <v>137</v>
      </c>
      <c r="G104" s="249"/>
      <c r="H104" s="252">
        <v>145.94999999999999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134</v>
      </c>
      <c r="AU104" s="258" t="s">
        <v>80</v>
      </c>
      <c r="AV104" s="15" t="s">
        <v>130</v>
      </c>
      <c r="AW104" s="15" t="s">
        <v>32</v>
      </c>
      <c r="AX104" s="15" t="s">
        <v>78</v>
      </c>
      <c r="AY104" s="258" t="s">
        <v>122</v>
      </c>
    </row>
    <row r="105" s="12" customFormat="1" ht="22.8" customHeight="1">
      <c r="A105" s="12"/>
      <c r="B105" s="191"/>
      <c r="C105" s="192"/>
      <c r="D105" s="193" t="s">
        <v>69</v>
      </c>
      <c r="E105" s="205" t="s">
        <v>146</v>
      </c>
      <c r="F105" s="205" t="s">
        <v>147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SUM(P106:P161)</f>
        <v>0</v>
      </c>
      <c r="Q105" s="199"/>
      <c r="R105" s="200">
        <f>SUM(R106:R161)</f>
        <v>7.8074524199999997</v>
      </c>
      <c r="S105" s="199"/>
      <c r="T105" s="201">
        <f>SUM(T106:T161)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78</v>
      </c>
      <c r="AT105" s="203" t="s">
        <v>69</v>
      </c>
      <c r="AU105" s="203" t="s">
        <v>78</v>
      </c>
      <c r="AY105" s="202" t="s">
        <v>122</v>
      </c>
      <c r="BK105" s="204">
        <f>SUM(BK106:BK161)</f>
        <v>0</v>
      </c>
    </row>
    <row r="106" s="2" customFormat="1" ht="16.5" customHeight="1">
      <c r="A106" s="40"/>
      <c r="B106" s="41"/>
      <c r="C106" s="207" t="s">
        <v>148</v>
      </c>
      <c r="D106" s="207" t="s">
        <v>126</v>
      </c>
      <c r="E106" s="208" t="s">
        <v>149</v>
      </c>
      <c r="F106" s="209" t="s">
        <v>150</v>
      </c>
      <c r="G106" s="210" t="s">
        <v>151</v>
      </c>
      <c r="H106" s="211">
        <v>12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41</v>
      </c>
      <c r="O106" s="86"/>
      <c r="P106" s="217">
        <f>O106*H106</f>
        <v>0</v>
      </c>
      <c r="Q106" s="217">
        <v>0.00036999999999999999</v>
      </c>
      <c r="R106" s="217">
        <f>Q106*H106</f>
        <v>0.0044399999999999995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130</v>
      </c>
      <c r="AT106" s="219" t="s">
        <v>126</v>
      </c>
      <c r="AU106" s="219" t="s">
        <v>80</v>
      </c>
      <c r="AY106" s="19" t="s">
        <v>122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78</v>
      </c>
      <c r="BK106" s="220">
        <f>ROUND(I106*H106,2)</f>
        <v>0</v>
      </c>
      <c r="BL106" s="19" t="s">
        <v>130</v>
      </c>
      <c r="BM106" s="219" t="s">
        <v>152</v>
      </c>
    </row>
    <row r="107" s="2" customFormat="1">
      <c r="A107" s="40"/>
      <c r="B107" s="41"/>
      <c r="C107" s="42"/>
      <c r="D107" s="221" t="s">
        <v>132</v>
      </c>
      <c r="E107" s="42"/>
      <c r="F107" s="222" t="s">
        <v>153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132</v>
      </c>
      <c r="AU107" s="19" t="s">
        <v>80</v>
      </c>
    </row>
    <row r="108" s="13" customFormat="1">
      <c r="A108" s="13"/>
      <c r="B108" s="226"/>
      <c r="C108" s="227"/>
      <c r="D108" s="228" t="s">
        <v>134</v>
      </c>
      <c r="E108" s="229" t="s">
        <v>19</v>
      </c>
      <c r="F108" s="230" t="s">
        <v>154</v>
      </c>
      <c r="G108" s="227"/>
      <c r="H108" s="229" t="s">
        <v>19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134</v>
      </c>
      <c r="AU108" s="236" t="s">
        <v>80</v>
      </c>
      <c r="AV108" s="13" t="s">
        <v>78</v>
      </c>
      <c r="AW108" s="13" t="s">
        <v>32</v>
      </c>
      <c r="AX108" s="13" t="s">
        <v>70</v>
      </c>
      <c r="AY108" s="236" t="s">
        <v>122</v>
      </c>
    </row>
    <row r="109" s="14" customFormat="1">
      <c r="A109" s="14"/>
      <c r="B109" s="237"/>
      <c r="C109" s="238"/>
      <c r="D109" s="228" t="s">
        <v>134</v>
      </c>
      <c r="E109" s="239" t="s">
        <v>19</v>
      </c>
      <c r="F109" s="240" t="s">
        <v>155</v>
      </c>
      <c r="G109" s="238"/>
      <c r="H109" s="241">
        <v>12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134</v>
      </c>
      <c r="AU109" s="247" t="s">
        <v>80</v>
      </c>
      <c r="AV109" s="14" t="s">
        <v>80</v>
      </c>
      <c r="AW109" s="14" t="s">
        <v>32</v>
      </c>
      <c r="AX109" s="14" t="s">
        <v>78</v>
      </c>
      <c r="AY109" s="247" t="s">
        <v>122</v>
      </c>
    </row>
    <row r="110" s="2" customFormat="1" ht="24.15" customHeight="1">
      <c r="A110" s="40"/>
      <c r="B110" s="41"/>
      <c r="C110" s="207" t="s">
        <v>156</v>
      </c>
      <c r="D110" s="207" t="s">
        <v>126</v>
      </c>
      <c r="E110" s="208" t="s">
        <v>157</v>
      </c>
      <c r="F110" s="209" t="s">
        <v>158</v>
      </c>
      <c r="G110" s="210" t="s">
        <v>159</v>
      </c>
      <c r="H110" s="211">
        <v>4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41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130</v>
      </c>
      <c r="AT110" s="219" t="s">
        <v>126</v>
      </c>
      <c r="AU110" s="219" t="s">
        <v>80</v>
      </c>
      <c r="AY110" s="19" t="s">
        <v>122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78</v>
      </c>
      <c r="BK110" s="220">
        <f>ROUND(I110*H110,2)</f>
        <v>0</v>
      </c>
      <c r="BL110" s="19" t="s">
        <v>130</v>
      </c>
      <c r="BM110" s="219" t="s">
        <v>160</v>
      </c>
    </row>
    <row r="111" s="2" customFormat="1">
      <c r="A111" s="40"/>
      <c r="B111" s="41"/>
      <c r="C111" s="42"/>
      <c r="D111" s="221" t="s">
        <v>132</v>
      </c>
      <c r="E111" s="42"/>
      <c r="F111" s="222" t="s">
        <v>161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132</v>
      </c>
      <c r="AU111" s="19" t="s">
        <v>80</v>
      </c>
    </row>
    <row r="112" s="13" customFormat="1">
      <c r="A112" s="13"/>
      <c r="B112" s="226"/>
      <c r="C112" s="227"/>
      <c r="D112" s="228" t="s">
        <v>134</v>
      </c>
      <c r="E112" s="229" t="s">
        <v>19</v>
      </c>
      <c r="F112" s="230" t="s">
        <v>162</v>
      </c>
      <c r="G112" s="227"/>
      <c r="H112" s="229" t="s">
        <v>19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134</v>
      </c>
      <c r="AU112" s="236" t="s">
        <v>80</v>
      </c>
      <c r="AV112" s="13" t="s">
        <v>78</v>
      </c>
      <c r="AW112" s="13" t="s">
        <v>32</v>
      </c>
      <c r="AX112" s="13" t="s">
        <v>70</v>
      </c>
      <c r="AY112" s="236" t="s">
        <v>122</v>
      </c>
    </row>
    <row r="113" s="14" customFormat="1">
      <c r="A113" s="14"/>
      <c r="B113" s="237"/>
      <c r="C113" s="238"/>
      <c r="D113" s="228" t="s">
        <v>134</v>
      </c>
      <c r="E113" s="239" t="s">
        <v>19</v>
      </c>
      <c r="F113" s="240" t="s">
        <v>130</v>
      </c>
      <c r="G113" s="238"/>
      <c r="H113" s="241">
        <v>4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134</v>
      </c>
      <c r="AU113" s="247" t="s">
        <v>80</v>
      </c>
      <c r="AV113" s="14" t="s">
        <v>80</v>
      </c>
      <c r="AW113" s="14" t="s">
        <v>32</v>
      </c>
      <c r="AX113" s="14" t="s">
        <v>70</v>
      </c>
      <c r="AY113" s="247" t="s">
        <v>122</v>
      </c>
    </row>
    <row r="114" s="15" customFormat="1">
      <c r="A114" s="15"/>
      <c r="B114" s="248"/>
      <c r="C114" s="249"/>
      <c r="D114" s="228" t="s">
        <v>134</v>
      </c>
      <c r="E114" s="250" t="s">
        <v>19</v>
      </c>
      <c r="F114" s="251" t="s">
        <v>137</v>
      </c>
      <c r="G114" s="249"/>
      <c r="H114" s="252">
        <v>4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134</v>
      </c>
      <c r="AU114" s="258" t="s">
        <v>80</v>
      </c>
      <c r="AV114" s="15" t="s">
        <v>130</v>
      </c>
      <c r="AW114" s="15" t="s">
        <v>32</v>
      </c>
      <c r="AX114" s="15" t="s">
        <v>78</v>
      </c>
      <c r="AY114" s="258" t="s">
        <v>122</v>
      </c>
    </row>
    <row r="115" s="2" customFormat="1" ht="24.15" customHeight="1">
      <c r="A115" s="40"/>
      <c r="B115" s="41"/>
      <c r="C115" s="207" t="s">
        <v>163</v>
      </c>
      <c r="D115" s="207" t="s">
        <v>126</v>
      </c>
      <c r="E115" s="208" t="s">
        <v>164</v>
      </c>
      <c r="F115" s="209" t="s">
        <v>165</v>
      </c>
      <c r="G115" s="210" t="s">
        <v>159</v>
      </c>
      <c r="H115" s="211">
        <v>120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41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130</v>
      </c>
      <c r="AT115" s="219" t="s">
        <v>126</v>
      </c>
      <c r="AU115" s="219" t="s">
        <v>80</v>
      </c>
      <c r="AY115" s="19" t="s">
        <v>122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78</v>
      </c>
      <c r="BK115" s="220">
        <f>ROUND(I115*H115,2)</f>
        <v>0</v>
      </c>
      <c r="BL115" s="19" t="s">
        <v>130</v>
      </c>
      <c r="BM115" s="219" t="s">
        <v>166</v>
      </c>
    </row>
    <row r="116" s="2" customFormat="1">
      <c r="A116" s="40"/>
      <c r="B116" s="41"/>
      <c r="C116" s="42"/>
      <c r="D116" s="221" t="s">
        <v>132</v>
      </c>
      <c r="E116" s="42"/>
      <c r="F116" s="222" t="s">
        <v>167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132</v>
      </c>
      <c r="AU116" s="19" t="s">
        <v>80</v>
      </c>
    </row>
    <row r="117" s="13" customFormat="1">
      <c r="A117" s="13"/>
      <c r="B117" s="226"/>
      <c r="C117" s="227"/>
      <c r="D117" s="228" t="s">
        <v>134</v>
      </c>
      <c r="E117" s="229" t="s">
        <v>19</v>
      </c>
      <c r="F117" s="230" t="s">
        <v>168</v>
      </c>
      <c r="G117" s="227"/>
      <c r="H117" s="229" t="s">
        <v>19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134</v>
      </c>
      <c r="AU117" s="236" t="s">
        <v>80</v>
      </c>
      <c r="AV117" s="13" t="s">
        <v>78</v>
      </c>
      <c r="AW117" s="13" t="s">
        <v>32</v>
      </c>
      <c r="AX117" s="13" t="s">
        <v>70</v>
      </c>
      <c r="AY117" s="236" t="s">
        <v>122</v>
      </c>
    </row>
    <row r="118" s="14" customFormat="1">
      <c r="A118" s="14"/>
      <c r="B118" s="237"/>
      <c r="C118" s="238"/>
      <c r="D118" s="228" t="s">
        <v>134</v>
      </c>
      <c r="E118" s="239" t="s">
        <v>19</v>
      </c>
      <c r="F118" s="240" t="s">
        <v>169</v>
      </c>
      <c r="G118" s="238"/>
      <c r="H118" s="241">
        <v>120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134</v>
      </c>
      <c r="AU118" s="247" t="s">
        <v>80</v>
      </c>
      <c r="AV118" s="14" t="s">
        <v>80</v>
      </c>
      <c r="AW118" s="14" t="s">
        <v>32</v>
      </c>
      <c r="AX118" s="14" t="s">
        <v>70</v>
      </c>
      <c r="AY118" s="247" t="s">
        <v>122</v>
      </c>
    </row>
    <row r="119" s="15" customFormat="1">
      <c r="A119" s="15"/>
      <c r="B119" s="248"/>
      <c r="C119" s="249"/>
      <c r="D119" s="228" t="s">
        <v>134</v>
      </c>
      <c r="E119" s="250" t="s">
        <v>19</v>
      </c>
      <c r="F119" s="251" t="s">
        <v>137</v>
      </c>
      <c r="G119" s="249"/>
      <c r="H119" s="252">
        <v>120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134</v>
      </c>
      <c r="AU119" s="258" t="s">
        <v>80</v>
      </c>
      <c r="AV119" s="15" t="s">
        <v>130</v>
      </c>
      <c r="AW119" s="15" t="s">
        <v>32</v>
      </c>
      <c r="AX119" s="15" t="s">
        <v>78</v>
      </c>
      <c r="AY119" s="258" t="s">
        <v>122</v>
      </c>
    </row>
    <row r="120" s="2" customFormat="1" ht="24.15" customHeight="1">
      <c r="A120" s="40"/>
      <c r="B120" s="41"/>
      <c r="C120" s="207" t="s">
        <v>170</v>
      </c>
      <c r="D120" s="207" t="s">
        <v>126</v>
      </c>
      <c r="E120" s="208" t="s">
        <v>171</v>
      </c>
      <c r="F120" s="209" t="s">
        <v>172</v>
      </c>
      <c r="G120" s="210" t="s">
        <v>159</v>
      </c>
      <c r="H120" s="211">
        <v>4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41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130</v>
      </c>
      <c r="AT120" s="219" t="s">
        <v>126</v>
      </c>
      <c r="AU120" s="219" t="s">
        <v>80</v>
      </c>
      <c r="AY120" s="19" t="s">
        <v>122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78</v>
      </c>
      <c r="BK120" s="220">
        <f>ROUND(I120*H120,2)</f>
        <v>0</v>
      </c>
      <c r="BL120" s="19" t="s">
        <v>130</v>
      </c>
      <c r="BM120" s="219" t="s">
        <v>173</v>
      </c>
    </row>
    <row r="121" s="2" customFormat="1">
      <c r="A121" s="40"/>
      <c r="B121" s="41"/>
      <c r="C121" s="42"/>
      <c r="D121" s="221" t="s">
        <v>132</v>
      </c>
      <c r="E121" s="42"/>
      <c r="F121" s="222" t="s">
        <v>174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132</v>
      </c>
      <c r="AU121" s="19" t="s">
        <v>80</v>
      </c>
    </row>
    <row r="122" s="14" customFormat="1">
      <c r="A122" s="14"/>
      <c r="B122" s="237"/>
      <c r="C122" s="238"/>
      <c r="D122" s="228" t="s">
        <v>134</v>
      </c>
      <c r="E122" s="239" t="s">
        <v>19</v>
      </c>
      <c r="F122" s="240" t="s">
        <v>130</v>
      </c>
      <c r="G122" s="238"/>
      <c r="H122" s="241">
        <v>4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134</v>
      </c>
      <c r="AU122" s="247" t="s">
        <v>80</v>
      </c>
      <c r="AV122" s="14" t="s">
        <v>80</v>
      </c>
      <c r="AW122" s="14" t="s">
        <v>32</v>
      </c>
      <c r="AX122" s="14" t="s">
        <v>70</v>
      </c>
      <c r="AY122" s="247" t="s">
        <v>122</v>
      </c>
    </row>
    <row r="123" s="15" customFormat="1">
      <c r="A123" s="15"/>
      <c r="B123" s="248"/>
      <c r="C123" s="249"/>
      <c r="D123" s="228" t="s">
        <v>134</v>
      </c>
      <c r="E123" s="250" t="s">
        <v>19</v>
      </c>
      <c r="F123" s="251" t="s">
        <v>137</v>
      </c>
      <c r="G123" s="249"/>
      <c r="H123" s="252">
        <v>4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134</v>
      </c>
      <c r="AU123" s="258" t="s">
        <v>80</v>
      </c>
      <c r="AV123" s="15" t="s">
        <v>130</v>
      </c>
      <c r="AW123" s="15" t="s">
        <v>32</v>
      </c>
      <c r="AX123" s="15" t="s">
        <v>78</v>
      </c>
      <c r="AY123" s="258" t="s">
        <v>122</v>
      </c>
    </row>
    <row r="124" s="2" customFormat="1" ht="24.15" customHeight="1">
      <c r="A124" s="40"/>
      <c r="B124" s="41"/>
      <c r="C124" s="207" t="s">
        <v>175</v>
      </c>
      <c r="D124" s="207" t="s">
        <v>126</v>
      </c>
      <c r="E124" s="208" t="s">
        <v>176</v>
      </c>
      <c r="F124" s="209" t="s">
        <v>177</v>
      </c>
      <c r="G124" s="210" t="s">
        <v>141</v>
      </c>
      <c r="H124" s="211">
        <v>583.79999999999995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41</v>
      </c>
      <c r="O124" s="86"/>
      <c r="P124" s="217">
        <f>O124*H124</f>
        <v>0</v>
      </c>
      <c r="Q124" s="217">
        <v>3.0000000000000001E-05</v>
      </c>
      <c r="R124" s="217">
        <f>Q124*H124</f>
        <v>0.017513999999999998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130</v>
      </c>
      <c r="AT124" s="219" t="s">
        <v>126</v>
      </c>
      <c r="AU124" s="219" t="s">
        <v>80</v>
      </c>
      <c r="AY124" s="19" t="s">
        <v>122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78</v>
      </c>
      <c r="BK124" s="220">
        <f>ROUND(I124*H124,2)</f>
        <v>0</v>
      </c>
      <c r="BL124" s="19" t="s">
        <v>130</v>
      </c>
      <c r="BM124" s="219" t="s">
        <v>178</v>
      </c>
    </row>
    <row r="125" s="2" customFormat="1">
      <c r="A125" s="40"/>
      <c r="B125" s="41"/>
      <c r="C125" s="42"/>
      <c r="D125" s="221" t="s">
        <v>132</v>
      </c>
      <c r="E125" s="42"/>
      <c r="F125" s="222" t="s">
        <v>179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132</v>
      </c>
      <c r="AU125" s="19" t="s">
        <v>80</v>
      </c>
    </row>
    <row r="126" s="14" customFormat="1">
      <c r="A126" s="14"/>
      <c r="B126" s="237"/>
      <c r="C126" s="238"/>
      <c r="D126" s="228" t="s">
        <v>134</v>
      </c>
      <c r="E126" s="239" t="s">
        <v>19</v>
      </c>
      <c r="F126" s="240" t="s">
        <v>180</v>
      </c>
      <c r="G126" s="238"/>
      <c r="H126" s="241">
        <v>583.79999999999995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134</v>
      </c>
      <c r="AU126" s="247" t="s">
        <v>80</v>
      </c>
      <c r="AV126" s="14" t="s">
        <v>80</v>
      </c>
      <c r="AW126" s="14" t="s">
        <v>32</v>
      </c>
      <c r="AX126" s="14" t="s">
        <v>78</v>
      </c>
      <c r="AY126" s="247" t="s">
        <v>122</v>
      </c>
    </row>
    <row r="127" s="2" customFormat="1" ht="16.5" customHeight="1">
      <c r="A127" s="40"/>
      <c r="B127" s="41"/>
      <c r="C127" s="207" t="s">
        <v>181</v>
      </c>
      <c r="D127" s="207" t="s">
        <v>126</v>
      </c>
      <c r="E127" s="208" t="s">
        <v>182</v>
      </c>
      <c r="F127" s="209" t="s">
        <v>183</v>
      </c>
      <c r="G127" s="210" t="s">
        <v>184</v>
      </c>
      <c r="H127" s="211">
        <v>294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41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130</v>
      </c>
      <c r="AT127" s="219" t="s">
        <v>126</v>
      </c>
      <c r="AU127" s="219" t="s">
        <v>80</v>
      </c>
      <c r="AY127" s="19" t="s">
        <v>122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78</v>
      </c>
      <c r="BK127" s="220">
        <f>ROUND(I127*H127,2)</f>
        <v>0</v>
      </c>
      <c r="BL127" s="19" t="s">
        <v>130</v>
      </c>
      <c r="BM127" s="219" t="s">
        <v>185</v>
      </c>
    </row>
    <row r="128" s="13" customFormat="1">
      <c r="A128" s="13"/>
      <c r="B128" s="226"/>
      <c r="C128" s="227"/>
      <c r="D128" s="228" t="s">
        <v>134</v>
      </c>
      <c r="E128" s="229" t="s">
        <v>19</v>
      </c>
      <c r="F128" s="230" t="s">
        <v>186</v>
      </c>
      <c r="G128" s="227"/>
      <c r="H128" s="229" t="s">
        <v>19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134</v>
      </c>
      <c r="AU128" s="236" t="s">
        <v>80</v>
      </c>
      <c r="AV128" s="13" t="s">
        <v>78</v>
      </c>
      <c r="AW128" s="13" t="s">
        <v>32</v>
      </c>
      <c r="AX128" s="13" t="s">
        <v>70</v>
      </c>
      <c r="AY128" s="236" t="s">
        <v>122</v>
      </c>
    </row>
    <row r="129" s="13" customFormat="1">
      <c r="A129" s="13"/>
      <c r="B129" s="226"/>
      <c r="C129" s="227"/>
      <c r="D129" s="228" t="s">
        <v>134</v>
      </c>
      <c r="E129" s="229" t="s">
        <v>19</v>
      </c>
      <c r="F129" s="230" t="s">
        <v>187</v>
      </c>
      <c r="G129" s="227"/>
      <c r="H129" s="229" t="s">
        <v>19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134</v>
      </c>
      <c r="AU129" s="236" t="s">
        <v>80</v>
      </c>
      <c r="AV129" s="13" t="s">
        <v>78</v>
      </c>
      <c r="AW129" s="13" t="s">
        <v>32</v>
      </c>
      <c r="AX129" s="13" t="s">
        <v>70</v>
      </c>
      <c r="AY129" s="236" t="s">
        <v>122</v>
      </c>
    </row>
    <row r="130" s="13" customFormat="1">
      <c r="A130" s="13"/>
      <c r="B130" s="226"/>
      <c r="C130" s="227"/>
      <c r="D130" s="228" t="s">
        <v>134</v>
      </c>
      <c r="E130" s="229" t="s">
        <v>19</v>
      </c>
      <c r="F130" s="230" t="s">
        <v>188</v>
      </c>
      <c r="G130" s="227"/>
      <c r="H130" s="229" t="s">
        <v>19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134</v>
      </c>
      <c r="AU130" s="236" t="s">
        <v>80</v>
      </c>
      <c r="AV130" s="13" t="s">
        <v>78</v>
      </c>
      <c r="AW130" s="13" t="s">
        <v>32</v>
      </c>
      <c r="AX130" s="13" t="s">
        <v>70</v>
      </c>
      <c r="AY130" s="236" t="s">
        <v>122</v>
      </c>
    </row>
    <row r="131" s="13" customFormat="1">
      <c r="A131" s="13"/>
      <c r="B131" s="226"/>
      <c r="C131" s="227"/>
      <c r="D131" s="228" t="s">
        <v>134</v>
      </c>
      <c r="E131" s="229" t="s">
        <v>19</v>
      </c>
      <c r="F131" s="230" t="s">
        <v>189</v>
      </c>
      <c r="G131" s="227"/>
      <c r="H131" s="229" t="s">
        <v>19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134</v>
      </c>
      <c r="AU131" s="236" t="s">
        <v>80</v>
      </c>
      <c r="AV131" s="13" t="s">
        <v>78</v>
      </c>
      <c r="AW131" s="13" t="s">
        <v>32</v>
      </c>
      <c r="AX131" s="13" t="s">
        <v>70</v>
      </c>
      <c r="AY131" s="236" t="s">
        <v>122</v>
      </c>
    </row>
    <row r="132" s="13" customFormat="1">
      <c r="A132" s="13"/>
      <c r="B132" s="226"/>
      <c r="C132" s="227"/>
      <c r="D132" s="228" t="s">
        <v>134</v>
      </c>
      <c r="E132" s="229" t="s">
        <v>19</v>
      </c>
      <c r="F132" s="230" t="s">
        <v>190</v>
      </c>
      <c r="G132" s="227"/>
      <c r="H132" s="229" t="s">
        <v>19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134</v>
      </c>
      <c r="AU132" s="236" t="s">
        <v>80</v>
      </c>
      <c r="AV132" s="13" t="s">
        <v>78</v>
      </c>
      <c r="AW132" s="13" t="s">
        <v>32</v>
      </c>
      <c r="AX132" s="13" t="s">
        <v>70</v>
      </c>
      <c r="AY132" s="236" t="s">
        <v>122</v>
      </c>
    </row>
    <row r="133" s="14" customFormat="1">
      <c r="A133" s="14"/>
      <c r="B133" s="237"/>
      <c r="C133" s="238"/>
      <c r="D133" s="228" t="s">
        <v>134</v>
      </c>
      <c r="E133" s="239" t="s">
        <v>19</v>
      </c>
      <c r="F133" s="240" t="s">
        <v>191</v>
      </c>
      <c r="G133" s="238"/>
      <c r="H133" s="241">
        <v>294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134</v>
      </c>
      <c r="AU133" s="247" t="s">
        <v>80</v>
      </c>
      <c r="AV133" s="14" t="s">
        <v>80</v>
      </c>
      <c r="AW133" s="14" t="s">
        <v>32</v>
      </c>
      <c r="AX133" s="14" t="s">
        <v>70</v>
      </c>
      <c r="AY133" s="247" t="s">
        <v>122</v>
      </c>
    </row>
    <row r="134" s="16" customFormat="1">
      <c r="A134" s="16"/>
      <c r="B134" s="259"/>
      <c r="C134" s="260"/>
      <c r="D134" s="228" t="s">
        <v>134</v>
      </c>
      <c r="E134" s="261" t="s">
        <v>19</v>
      </c>
      <c r="F134" s="262" t="s">
        <v>192</v>
      </c>
      <c r="G134" s="260"/>
      <c r="H134" s="263">
        <v>294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69" t="s">
        <v>134</v>
      </c>
      <c r="AU134" s="269" t="s">
        <v>80</v>
      </c>
      <c r="AV134" s="16" t="s">
        <v>193</v>
      </c>
      <c r="AW134" s="16" t="s">
        <v>32</v>
      </c>
      <c r="AX134" s="16" t="s">
        <v>78</v>
      </c>
      <c r="AY134" s="269" t="s">
        <v>122</v>
      </c>
    </row>
    <row r="135" s="2" customFormat="1" ht="16.5" customHeight="1">
      <c r="A135" s="40"/>
      <c r="B135" s="41"/>
      <c r="C135" s="207" t="s">
        <v>194</v>
      </c>
      <c r="D135" s="207" t="s">
        <v>126</v>
      </c>
      <c r="E135" s="208" t="s">
        <v>195</v>
      </c>
      <c r="F135" s="209" t="s">
        <v>196</v>
      </c>
      <c r="G135" s="210" t="s">
        <v>141</v>
      </c>
      <c r="H135" s="211">
        <v>843.63999999999999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41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130</v>
      </c>
      <c r="AT135" s="219" t="s">
        <v>126</v>
      </c>
      <c r="AU135" s="219" t="s">
        <v>80</v>
      </c>
      <c r="AY135" s="19" t="s">
        <v>122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78</v>
      </c>
      <c r="BK135" s="220">
        <f>ROUND(I135*H135,2)</f>
        <v>0</v>
      </c>
      <c r="BL135" s="19" t="s">
        <v>130</v>
      </c>
      <c r="BM135" s="219" t="s">
        <v>197</v>
      </c>
    </row>
    <row r="136" s="2" customFormat="1">
      <c r="A136" s="40"/>
      <c r="B136" s="41"/>
      <c r="C136" s="42"/>
      <c r="D136" s="221" t="s">
        <v>132</v>
      </c>
      <c r="E136" s="42"/>
      <c r="F136" s="222" t="s">
        <v>198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132</v>
      </c>
      <c r="AU136" s="19" t="s">
        <v>80</v>
      </c>
    </row>
    <row r="137" s="13" customFormat="1">
      <c r="A137" s="13"/>
      <c r="B137" s="226"/>
      <c r="C137" s="227"/>
      <c r="D137" s="228" t="s">
        <v>134</v>
      </c>
      <c r="E137" s="229" t="s">
        <v>19</v>
      </c>
      <c r="F137" s="230" t="s">
        <v>199</v>
      </c>
      <c r="G137" s="227"/>
      <c r="H137" s="229" t="s">
        <v>19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134</v>
      </c>
      <c r="AU137" s="236" t="s">
        <v>80</v>
      </c>
      <c r="AV137" s="13" t="s">
        <v>78</v>
      </c>
      <c r="AW137" s="13" t="s">
        <v>32</v>
      </c>
      <c r="AX137" s="13" t="s">
        <v>70</v>
      </c>
      <c r="AY137" s="236" t="s">
        <v>122</v>
      </c>
    </row>
    <row r="138" s="14" customFormat="1">
      <c r="A138" s="14"/>
      <c r="B138" s="237"/>
      <c r="C138" s="238"/>
      <c r="D138" s="228" t="s">
        <v>134</v>
      </c>
      <c r="E138" s="239" t="s">
        <v>19</v>
      </c>
      <c r="F138" s="240" t="s">
        <v>180</v>
      </c>
      <c r="G138" s="238"/>
      <c r="H138" s="241">
        <v>583.79999999999995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134</v>
      </c>
      <c r="AU138" s="247" t="s">
        <v>80</v>
      </c>
      <c r="AV138" s="14" t="s">
        <v>80</v>
      </c>
      <c r="AW138" s="14" t="s">
        <v>32</v>
      </c>
      <c r="AX138" s="14" t="s">
        <v>70</v>
      </c>
      <c r="AY138" s="247" t="s">
        <v>122</v>
      </c>
    </row>
    <row r="139" s="16" customFormat="1">
      <c r="A139" s="16"/>
      <c r="B139" s="259"/>
      <c r="C139" s="260"/>
      <c r="D139" s="228" t="s">
        <v>134</v>
      </c>
      <c r="E139" s="261" t="s">
        <v>19</v>
      </c>
      <c r="F139" s="262" t="s">
        <v>192</v>
      </c>
      <c r="G139" s="260"/>
      <c r="H139" s="263">
        <v>583.79999999999995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69" t="s">
        <v>134</v>
      </c>
      <c r="AU139" s="269" t="s">
        <v>80</v>
      </c>
      <c r="AV139" s="16" t="s">
        <v>193</v>
      </c>
      <c r="AW139" s="16" t="s">
        <v>32</v>
      </c>
      <c r="AX139" s="16" t="s">
        <v>70</v>
      </c>
      <c r="AY139" s="269" t="s">
        <v>122</v>
      </c>
    </row>
    <row r="140" s="13" customFormat="1">
      <c r="A140" s="13"/>
      <c r="B140" s="226"/>
      <c r="C140" s="227"/>
      <c r="D140" s="228" t="s">
        <v>134</v>
      </c>
      <c r="E140" s="229" t="s">
        <v>19</v>
      </c>
      <c r="F140" s="230" t="s">
        <v>200</v>
      </c>
      <c r="G140" s="227"/>
      <c r="H140" s="229" t="s">
        <v>19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134</v>
      </c>
      <c r="AU140" s="236" t="s">
        <v>80</v>
      </c>
      <c r="AV140" s="13" t="s">
        <v>78</v>
      </c>
      <c r="AW140" s="13" t="s">
        <v>32</v>
      </c>
      <c r="AX140" s="13" t="s">
        <v>70</v>
      </c>
      <c r="AY140" s="236" t="s">
        <v>122</v>
      </c>
    </row>
    <row r="141" s="14" customFormat="1">
      <c r="A141" s="14"/>
      <c r="B141" s="237"/>
      <c r="C141" s="238"/>
      <c r="D141" s="228" t="s">
        <v>134</v>
      </c>
      <c r="E141" s="239" t="s">
        <v>19</v>
      </c>
      <c r="F141" s="240" t="s">
        <v>201</v>
      </c>
      <c r="G141" s="238"/>
      <c r="H141" s="241">
        <v>142.24000000000001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134</v>
      </c>
      <c r="AU141" s="247" t="s">
        <v>80</v>
      </c>
      <c r="AV141" s="14" t="s">
        <v>80</v>
      </c>
      <c r="AW141" s="14" t="s">
        <v>32</v>
      </c>
      <c r="AX141" s="14" t="s">
        <v>70</v>
      </c>
      <c r="AY141" s="247" t="s">
        <v>122</v>
      </c>
    </row>
    <row r="142" s="16" customFormat="1">
      <c r="A142" s="16"/>
      <c r="B142" s="259"/>
      <c r="C142" s="260"/>
      <c r="D142" s="228" t="s">
        <v>134</v>
      </c>
      <c r="E142" s="261" t="s">
        <v>19</v>
      </c>
      <c r="F142" s="262" t="s">
        <v>192</v>
      </c>
      <c r="G142" s="260"/>
      <c r="H142" s="263">
        <v>142.24000000000001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69" t="s">
        <v>134</v>
      </c>
      <c r="AU142" s="269" t="s">
        <v>80</v>
      </c>
      <c r="AV142" s="16" t="s">
        <v>193</v>
      </c>
      <c r="AW142" s="16" t="s">
        <v>32</v>
      </c>
      <c r="AX142" s="16" t="s">
        <v>70</v>
      </c>
      <c r="AY142" s="269" t="s">
        <v>122</v>
      </c>
    </row>
    <row r="143" s="13" customFormat="1">
      <c r="A143" s="13"/>
      <c r="B143" s="226"/>
      <c r="C143" s="227"/>
      <c r="D143" s="228" t="s">
        <v>134</v>
      </c>
      <c r="E143" s="229" t="s">
        <v>19</v>
      </c>
      <c r="F143" s="230" t="s">
        <v>202</v>
      </c>
      <c r="G143" s="227"/>
      <c r="H143" s="229" t="s">
        <v>19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134</v>
      </c>
      <c r="AU143" s="236" t="s">
        <v>80</v>
      </c>
      <c r="AV143" s="13" t="s">
        <v>78</v>
      </c>
      <c r="AW143" s="13" t="s">
        <v>32</v>
      </c>
      <c r="AX143" s="13" t="s">
        <v>70</v>
      </c>
      <c r="AY143" s="236" t="s">
        <v>122</v>
      </c>
    </row>
    <row r="144" s="14" customFormat="1">
      <c r="A144" s="14"/>
      <c r="B144" s="237"/>
      <c r="C144" s="238"/>
      <c r="D144" s="228" t="s">
        <v>134</v>
      </c>
      <c r="E144" s="239" t="s">
        <v>19</v>
      </c>
      <c r="F144" s="240" t="s">
        <v>203</v>
      </c>
      <c r="G144" s="238"/>
      <c r="H144" s="241">
        <v>117.59999999999999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134</v>
      </c>
      <c r="AU144" s="247" t="s">
        <v>80</v>
      </c>
      <c r="AV144" s="14" t="s">
        <v>80</v>
      </c>
      <c r="AW144" s="14" t="s">
        <v>32</v>
      </c>
      <c r="AX144" s="14" t="s">
        <v>70</v>
      </c>
      <c r="AY144" s="247" t="s">
        <v>122</v>
      </c>
    </row>
    <row r="145" s="16" customFormat="1">
      <c r="A145" s="16"/>
      <c r="B145" s="259"/>
      <c r="C145" s="260"/>
      <c r="D145" s="228" t="s">
        <v>134</v>
      </c>
      <c r="E145" s="261" t="s">
        <v>19</v>
      </c>
      <c r="F145" s="262" t="s">
        <v>192</v>
      </c>
      <c r="G145" s="260"/>
      <c r="H145" s="263">
        <v>117.59999999999999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69" t="s">
        <v>134</v>
      </c>
      <c r="AU145" s="269" t="s">
        <v>80</v>
      </c>
      <c r="AV145" s="16" t="s">
        <v>193</v>
      </c>
      <c r="AW145" s="16" t="s">
        <v>32</v>
      </c>
      <c r="AX145" s="16" t="s">
        <v>70</v>
      </c>
      <c r="AY145" s="269" t="s">
        <v>122</v>
      </c>
    </row>
    <row r="146" s="15" customFormat="1">
      <c r="A146" s="15"/>
      <c r="B146" s="248"/>
      <c r="C146" s="249"/>
      <c r="D146" s="228" t="s">
        <v>134</v>
      </c>
      <c r="E146" s="250" t="s">
        <v>19</v>
      </c>
      <c r="F146" s="251" t="s">
        <v>137</v>
      </c>
      <c r="G146" s="249"/>
      <c r="H146" s="252">
        <v>843.63999999999999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8" t="s">
        <v>134</v>
      </c>
      <c r="AU146" s="258" t="s">
        <v>80</v>
      </c>
      <c r="AV146" s="15" t="s">
        <v>130</v>
      </c>
      <c r="AW146" s="15" t="s">
        <v>32</v>
      </c>
      <c r="AX146" s="15" t="s">
        <v>78</v>
      </c>
      <c r="AY146" s="258" t="s">
        <v>122</v>
      </c>
    </row>
    <row r="147" s="2" customFormat="1" ht="24.15" customHeight="1">
      <c r="A147" s="40"/>
      <c r="B147" s="41"/>
      <c r="C147" s="207" t="s">
        <v>204</v>
      </c>
      <c r="D147" s="207" t="s">
        <v>126</v>
      </c>
      <c r="E147" s="208" t="s">
        <v>205</v>
      </c>
      <c r="F147" s="209" t="s">
        <v>206</v>
      </c>
      <c r="G147" s="210" t="s">
        <v>141</v>
      </c>
      <c r="H147" s="211">
        <v>175.13999999999999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41</v>
      </c>
      <c r="O147" s="86"/>
      <c r="P147" s="217">
        <f>O147*H147</f>
        <v>0</v>
      </c>
      <c r="Q147" s="217">
        <v>0.042200000000000001</v>
      </c>
      <c r="R147" s="217">
        <f>Q147*H147</f>
        <v>7.3909079999999996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130</v>
      </c>
      <c r="AT147" s="219" t="s">
        <v>126</v>
      </c>
      <c r="AU147" s="219" t="s">
        <v>80</v>
      </c>
      <c r="AY147" s="19" t="s">
        <v>122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78</v>
      </c>
      <c r="BK147" s="220">
        <f>ROUND(I147*H147,2)</f>
        <v>0</v>
      </c>
      <c r="BL147" s="19" t="s">
        <v>130</v>
      </c>
      <c r="BM147" s="219" t="s">
        <v>207</v>
      </c>
    </row>
    <row r="148" s="2" customFormat="1">
      <c r="A148" s="40"/>
      <c r="B148" s="41"/>
      <c r="C148" s="42"/>
      <c r="D148" s="221" t="s">
        <v>132</v>
      </c>
      <c r="E148" s="42"/>
      <c r="F148" s="222" t="s">
        <v>208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132</v>
      </c>
      <c r="AU148" s="19" t="s">
        <v>80</v>
      </c>
    </row>
    <row r="149" s="13" customFormat="1">
      <c r="A149" s="13"/>
      <c r="B149" s="226"/>
      <c r="C149" s="227"/>
      <c r="D149" s="228" t="s">
        <v>134</v>
      </c>
      <c r="E149" s="229" t="s">
        <v>19</v>
      </c>
      <c r="F149" s="230" t="s">
        <v>209</v>
      </c>
      <c r="G149" s="227"/>
      <c r="H149" s="229" t="s">
        <v>19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134</v>
      </c>
      <c r="AU149" s="236" t="s">
        <v>80</v>
      </c>
      <c r="AV149" s="13" t="s">
        <v>78</v>
      </c>
      <c r="AW149" s="13" t="s">
        <v>32</v>
      </c>
      <c r="AX149" s="13" t="s">
        <v>70</v>
      </c>
      <c r="AY149" s="236" t="s">
        <v>122</v>
      </c>
    </row>
    <row r="150" s="14" customFormat="1">
      <c r="A150" s="14"/>
      <c r="B150" s="237"/>
      <c r="C150" s="238"/>
      <c r="D150" s="228" t="s">
        <v>134</v>
      </c>
      <c r="E150" s="239" t="s">
        <v>19</v>
      </c>
      <c r="F150" s="240" t="s">
        <v>210</v>
      </c>
      <c r="G150" s="238"/>
      <c r="H150" s="241">
        <v>175.13999999999999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134</v>
      </c>
      <c r="AU150" s="247" t="s">
        <v>80</v>
      </c>
      <c r="AV150" s="14" t="s">
        <v>80</v>
      </c>
      <c r="AW150" s="14" t="s">
        <v>32</v>
      </c>
      <c r="AX150" s="14" t="s">
        <v>78</v>
      </c>
      <c r="AY150" s="247" t="s">
        <v>122</v>
      </c>
    </row>
    <row r="151" s="2" customFormat="1" ht="21.75" customHeight="1">
      <c r="A151" s="40"/>
      <c r="B151" s="41"/>
      <c r="C151" s="207" t="s">
        <v>7</v>
      </c>
      <c r="D151" s="207" t="s">
        <v>126</v>
      </c>
      <c r="E151" s="208" t="s">
        <v>211</v>
      </c>
      <c r="F151" s="209" t="s">
        <v>212</v>
      </c>
      <c r="G151" s="210" t="s">
        <v>141</v>
      </c>
      <c r="H151" s="211">
        <v>17.513999999999999</v>
      </c>
      <c r="I151" s="212"/>
      <c r="J151" s="213">
        <f>ROUND(I151*H151,2)</f>
        <v>0</v>
      </c>
      <c r="K151" s="214"/>
      <c r="L151" s="46"/>
      <c r="M151" s="215" t="s">
        <v>19</v>
      </c>
      <c r="N151" s="216" t="s">
        <v>41</v>
      </c>
      <c r="O151" s="86"/>
      <c r="P151" s="217">
        <f>O151*H151</f>
        <v>0</v>
      </c>
      <c r="Q151" s="217">
        <v>0.0015299999999999999</v>
      </c>
      <c r="R151" s="217">
        <f>Q151*H151</f>
        <v>0.026796419999999998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130</v>
      </c>
      <c r="AT151" s="219" t="s">
        <v>126</v>
      </c>
      <c r="AU151" s="219" t="s">
        <v>80</v>
      </c>
      <c r="AY151" s="19" t="s">
        <v>122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78</v>
      </c>
      <c r="BK151" s="220">
        <f>ROUND(I151*H151,2)</f>
        <v>0</v>
      </c>
      <c r="BL151" s="19" t="s">
        <v>130</v>
      </c>
      <c r="BM151" s="219" t="s">
        <v>213</v>
      </c>
    </row>
    <row r="152" s="2" customFormat="1">
      <c r="A152" s="40"/>
      <c r="B152" s="41"/>
      <c r="C152" s="42"/>
      <c r="D152" s="221" t="s">
        <v>132</v>
      </c>
      <c r="E152" s="42"/>
      <c r="F152" s="222" t="s">
        <v>214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132</v>
      </c>
      <c r="AU152" s="19" t="s">
        <v>80</v>
      </c>
    </row>
    <row r="153" s="13" customFormat="1">
      <c r="A153" s="13"/>
      <c r="B153" s="226"/>
      <c r="C153" s="227"/>
      <c r="D153" s="228" t="s">
        <v>134</v>
      </c>
      <c r="E153" s="229" t="s">
        <v>19</v>
      </c>
      <c r="F153" s="230" t="s">
        <v>215</v>
      </c>
      <c r="G153" s="227"/>
      <c r="H153" s="229" t="s">
        <v>19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134</v>
      </c>
      <c r="AU153" s="236" t="s">
        <v>80</v>
      </c>
      <c r="AV153" s="13" t="s">
        <v>78</v>
      </c>
      <c r="AW153" s="13" t="s">
        <v>32</v>
      </c>
      <c r="AX153" s="13" t="s">
        <v>70</v>
      </c>
      <c r="AY153" s="236" t="s">
        <v>122</v>
      </c>
    </row>
    <row r="154" s="13" customFormat="1">
      <c r="A154" s="13"/>
      <c r="B154" s="226"/>
      <c r="C154" s="227"/>
      <c r="D154" s="228" t="s">
        <v>134</v>
      </c>
      <c r="E154" s="229" t="s">
        <v>19</v>
      </c>
      <c r="F154" s="230" t="s">
        <v>216</v>
      </c>
      <c r="G154" s="227"/>
      <c r="H154" s="229" t="s">
        <v>19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134</v>
      </c>
      <c r="AU154" s="236" t="s">
        <v>80</v>
      </c>
      <c r="AV154" s="13" t="s">
        <v>78</v>
      </c>
      <c r="AW154" s="13" t="s">
        <v>32</v>
      </c>
      <c r="AX154" s="13" t="s">
        <v>70</v>
      </c>
      <c r="AY154" s="236" t="s">
        <v>122</v>
      </c>
    </row>
    <row r="155" s="13" customFormat="1">
      <c r="A155" s="13"/>
      <c r="B155" s="226"/>
      <c r="C155" s="227"/>
      <c r="D155" s="228" t="s">
        <v>134</v>
      </c>
      <c r="E155" s="229" t="s">
        <v>19</v>
      </c>
      <c r="F155" s="230" t="s">
        <v>217</v>
      </c>
      <c r="G155" s="227"/>
      <c r="H155" s="229" t="s">
        <v>19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134</v>
      </c>
      <c r="AU155" s="236" t="s">
        <v>80</v>
      </c>
      <c r="AV155" s="13" t="s">
        <v>78</v>
      </c>
      <c r="AW155" s="13" t="s">
        <v>32</v>
      </c>
      <c r="AX155" s="13" t="s">
        <v>70</v>
      </c>
      <c r="AY155" s="236" t="s">
        <v>122</v>
      </c>
    </row>
    <row r="156" s="14" customFormat="1">
      <c r="A156" s="14"/>
      <c r="B156" s="237"/>
      <c r="C156" s="238"/>
      <c r="D156" s="228" t="s">
        <v>134</v>
      </c>
      <c r="E156" s="239" t="s">
        <v>19</v>
      </c>
      <c r="F156" s="240" t="s">
        <v>218</v>
      </c>
      <c r="G156" s="238"/>
      <c r="H156" s="241">
        <v>17.513999999999999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134</v>
      </c>
      <c r="AU156" s="247" t="s">
        <v>80</v>
      </c>
      <c r="AV156" s="14" t="s">
        <v>80</v>
      </c>
      <c r="AW156" s="14" t="s">
        <v>32</v>
      </c>
      <c r="AX156" s="14" t="s">
        <v>70</v>
      </c>
      <c r="AY156" s="247" t="s">
        <v>122</v>
      </c>
    </row>
    <row r="157" s="15" customFormat="1">
      <c r="A157" s="15"/>
      <c r="B157" s="248"/>
      <c r="C157" s="249"/>
      <c r="D157" s="228" t="s">
        <v>134</v>
      </c>
      <c r="E157" s="250" t="s">
        <v>19</v>
      </c>
      <c r="F157" s="251" t="s">
        <v>137</v>
      </c>
      <c r="G157" s="249"/>
      <c r="H157" s="252">
        <v>17.513999999999999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8" t="s">
        <v>134</v>
      </c>
      <c r="AU157" s="258" t="s">
        <v>80</v>
      </c>
      <c r="AV157" s="15" t="s">
        <v>130</v>
      </c>
      <c r="AW157" s="15" t="s">
        <v>32</v>
      </c>
      <c r="AX157" s="15" t="s">
        <v>78</v>
      </c>
      <c r="AY157" s="258" t="s">
        <v>122</v>
      </c>
    </row>
    <row r="158" s="2" customFormat="1" ht="16.5" customHeight="1">
      <c r="A158" s="40"/>
      <c r="B158" s="41"/>
      <c r="C158" s="207" t="s">
        <v>219</v>
      </c>
      <c r="D158" s="207" t="s">
        <v>126</v>
      </c>
      <c r="E158" s="208" t="s">
        <v>220</v>
      </c>
      <c r="F158" s="209" t="s">
        <v>221</v>
      </c>
      <c r="G158" s="210" t="s">
        <v>141</v>
      </c>
      <c r="H158" s="211">
        <v>175.13999999999999</v>
      </c>
      <c r="I158" s="212"/>
      <c r="J158" s="213">
        <f>ROUND(I158*H158,2)</f>
        <v>0</v>
      </c>
      <c r="K158" s="214"/>
      <c r="L158" s="46"/>
      <c r="M158" s="215" t="s">
        <v>19</v>
      </c>
      <c r="N158" s="216" t="s">
        <v>41</v>
      </c>
      <c r="O158" s="86"/>
      <c r="P158" s="217">
        <f>O158*H158</f>
        <v>0</v>
      </c>
      <c r="Q158" s="217">
        <v>0.0020999999999999999</v>
      </c>
      <c r="R158" s="217">
        <f>Q158*H158</f>
        <v>0.36779399999999995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130</v>
      </c>
      <c r="AT158" s="219" t="s">
        <v>126</v>
      </c>
      <c r="AU158" s="219" t="s">
        <v>80</v>
      </c>
      <c r="AY158" s="19" t="s">
        <v>122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78</v>
      </c>
      <c r="BK158" s="220">
        <f>ROUND(I158*H158,2)</f>
        <v>0</v>
      </c>
      <c r="BL158" s="19" t="s">
        <v>130</v>
      </c>
      <c r="BM158" s="219" t="s">
        <v>222</v>
      </c>
    </row>
    <row r="159" s="2" customFormat="1">
      <c r="A159" s="40"/>
      <c r="B159" s="41"/>
      <c r="C159" s="42"/>
      <c r="D159" s="221" t="s">
        <v>132</v>
      </c>
      <c r="E159" s="42"/>
      <c r="F159" s="222" t="s">
        <v>223</v>
      </c>
      <c r="G159" s="42"/>
      <c r="H159" s="42"/>
      <c r="I159" s="223"/>
      <c r="J159" s="42"/>
      <c r="K159" s="42"/>
      <c r="L159" s="46"/>
      <c r="M159" s="224"/>
      <c r="N159" s="22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132</v>
      </c>
      <c r="AU159" s="19" t="s">
        <v>80</v>
      </c>
    </row>
    <row r="160" s="13" customFormat="1">
      <c r="A160" s="13"/>
      <c r="B160" s="226"/>
      <c r="C160" s="227"/>
      <c r="D160" s="228" t="s">
        <v>134</v>
      </c>
      <c r="E160" s="229" t="s">
        <v>19</v>
      </c>
      <c r="F160" s="230" t="s">
        <v>209</v>
      </c>
      <c r="G160" s="227"/>
      <c r="H160" s="229" t="s">
        <v>19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134</v>
      </c>
      <c r="AU160" s="236" t="s">
        <v>80</v>
      </c>
      <c r="AV160" s="13" t="s">
        <v>78</v>
      </c>
      <c r="AW160" s="13" t="s">
        <v>32</v>
      </c>
      <c r="AX160" s="13" t="s">
        <v>70</v>
      </c>
      <c r="AY160" s="236" t="s">
        <v>122</v>
      </c>
    </row>
    <row r="161" s="14" customFormat="1">
      <c r="A161" s="14"/>
      <c r="B161" s="237"/>
      <c r="C161" s="238"/>
      <c r="D161" s="228" t="s">
        <v>134</v>
      </c>
      <c r="E161" s="239" t="s">
        <v>19</v>
      </c>
      <c r="F161" s="240" t="s">
        <v>210</v>
      </c>
      <c r="G161" s="238"/>
      <c r="H161" s="241">
        <v>175.13999999999999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134</v>
      </c>
      <c r="AU161" s="247" t="s">
        <v>80</v>
      </c>
      <c r="AV161" s="14" t="s">
        <v>80</v>
      </c>
      <c r="AW161" s="14" t="s">
        <v>32</v>
      </c>
      <c r="AX161" s="14" t="s">
        <v>78</v>
      </c>
      <c r="AY161" s="247" t="s">
        <v>122</v>
      </c>
    </row>
    <row r="162" s="12" customFormat="1" ht="22.8" customHeight="1">
      <c r="A162" s="12"/>
      <c r="B162" s="191"/>
      <c r="C162" s="192"/>
      <c r="D162" s="193" t="s">
        <v>69</v>
      </c>
      <c r="E162" s="205" t="s">
        <v>224</v>
      </c>
      <c r="F162" s="205" t="s">
        <v>225</v>
      </c>
      <c r="G162" s="192"/>
      <c r="H162" s="192"/>
      <c r="I162" s="195"/>
      <c r="J162" s="206">
        <f>BK162</f>
        <v>0</v>
      </c>
      <c r="K162" s="192"/>
      <c r="L162" s="197"/>
      <c r="M162" s="198"/>
      <c r="N162" s="199"/>
      <c r="O162" s="199"/>
      <c r="P162" s="200">
        <f>SUM(P163:P173)</f>
        <v>0</v>
      </c>
      <c r="Q162" s="199"/>
      <c r="R162" s="200">
        <f>SUM(R163:R173)</f>
        <v>0</v>
      </c>
      <c r="S162" s="199"/>
      <c r="T162" s="201">
        <f>SUM(T163:T173)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2" t="s">
        <v>78</v>
      </c>
      <c r="AT162" s="203" t="s">
        <v>69</v>
      </c>
      <c r="AU162" s="203" t="s">
        <v>78</v>
      </c>
      <c r="AY162" s="202" t="s">
        <v>122</v>
      </c>
      <c r="BK162" s="204">
        <f>SUM(BK163:BK173)</f>
        <v>0</v>
      </c>
    </row>
    <row r="163" s="2" customFormat="1" ht="24.15" customHeight="1">
      <c r="A163" s="40"/>
      <c r="B163" s="41"/>
      <c r="C163" s="207" t="s">
        <v>8</v>
      </c>
      <c r="D163" s="207" t="s">
        <v>126</v>
      </c>
      <c r="E163" s="208" t="s">
        <v>226</v>
      </c>
      <c r="F163" s="209" t="s">
        <v>227</v>
      </c>
      <c r="G163" s="210" t="s">
        <v>228</v>
      </c>
      <c r="H163" s="211">
        <v>4.593</v>
      </c>
      <c r="I163" s="212"/>
      <c r="J163" s="213">
        <f>ROUND(I163*H163,2)</f>
        <v>0</v>
      </c>
      <c r="K163" s="214"/>
      <c r="L163" s="46"/>
      <c r="M163" s="215" t="s">
        <v>19</v>
      </c>
      <c r="N163" s="216" t="s">
        <v>41</v>
      </c>
      <c r="O163" s="86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130</v>
      </c>
      <c r="AT163" s="219" t="s">
        <v>126</v>
      </c>
      <c r="AU163" s="219" t="s">
        <v>80</v>
      </c>
      <c r="AY163" s="19" t="s">
        <v>122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78</v>
      </c>
      <c r="BK163" s="220">
        <f>ROUND(I163*H163,2)</f>
        <v>0</v>
      </c>
      <c r="BL163" s="19" t="s">
        <v>130</v>
      </c>
      <c r="BM163" s="219" t="s">
        <v>229</v>
      </c>
    </row>
    <row r="164" s="2" customFormat="1">
      <c r="A164" s="40"/>
      <c r="B164" s="41"/>
      <c r="C164" s="42"/>
      <c r="D164" s="221" t="s">
        <v>132</v>
      </c>
      <c r="E164" s="42"/>
      <c r="F164" s="222" t="s">
        <v>230</v>
      </c>
      <c r="G164" s="42"/>
      <c r="H164" s="42"/>
      <c r="I164" s="223"/>
      <c r="J164" s="42"/>
      <c r="K164" s="42"/>
      <c r="L164" s="46"/>
      <c r="M164" s="224"/>
      <c r="N164" s="22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132</v>
      </c>
      <c r="AU164" s="19" t="s">
        <v>80</v>
      </c>
    </row>
    <row r="165" s="2" customFormat="1" ht="21.75" customHeight="1">
      <c r="A165" s="40"/>
      <c r="B165" s="41"/>
      <c r="C165" s="207" t="s">
        <v>231</v>
      </c>
      <c r="D165" s="207" t="s">
        <v>126</v>
      </c>
      <c r="E165" s="208" t="s">
        <v>232</v>
      </c>
      <c r="F165" s="209" t="s">
        <v>233</v>
      </c>
      <c r="G165" s="210" t="s">
        <v>228</v>
      </c>
      <c r="H165" s="211">
        <v>4.593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41</v>
      </c>
      <c r="O165" s="86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231</v>
      </c>
      <c r="AT165" s="219" t="s">
        <v>126</v>
      </c>
      <c r="AU165" s="219" t="s">
        <v>80</v>
      </c>
      <c r="AY165" s="19" t="s">
        <v>122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78</v>
      </c>
      <c r="BK165" s="220">
        <f>ROUND(I165*H165,2)</f>
        <v>0</v>
      </c>
      <c r="BL165" s="19" t="s">
        <v>231</v>
      </c>
      <c r="BM165" s="219" t="s">
        <v>234</v>
      </c>
    </row>
    <row r="166" s="2" customFormat="1">
      <c r="A166" s="40"/>
      <c r="B166" s="41"/>
      <c r="C166" s="42"/>
      <c r="D166" s="221" t="s">
        <v>132</v>
      </c>
      <c r="E166" s="42"/>
      <c r="F166" s="222" t="s">
        <v>235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132</v>
      </c>
      <c r="AU166" s="19" t="s">
        <v>80</v>
      </c>
    </row>
    <row r="167" s="2" customFormat="1" ht="24.15" customHeight="1">
      <c r="A167" s="40"/>
      <c r="B167" s="41"/>
      <c r="C167" s="207" t="s">
        <v>236</v>
      </c>
      <c r="D167" s="207" t="s">
        <v>126</v>
      </c>
      <c r="E167" s="208" t="s">
        <v>237</v>
      </c>
      <c r="F167" s="209" t="s">
        <v>238</v>
      </c>
      <c r="G167" s="210" t="s">
        <v>228</v>
      </c>
      <c r="H167" s="211">
        <v>64.302000000000007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41</v>
      </c>
      <c r="O167" s="86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130</v>
      </c>
      <c r="AT167" s="219" t="s">
        <v>126</v>
      </c>
      <c r="AU167" s="219" t="s">
        <v>80</v>
      </c>
      <c r="AY167" s="19" t="s">
        <v>122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78</v>
      </c>
      <c r="BK167" s="220">
        <f>ROUND(I167*H167,2)</f>
        <v>0</v>
      </c>
      <c r="BL167" s="19" t="s">
        <v>130</v>
      </c>
      <c r="BM167" s="219" t="s">
        <v>239</v>
      </c>
    </row>
    <row r="168" s="2" customFormat="1">
      <c r="A168" s="40"/>
      <c r="B168" s="41"/>
      <c r="C168" s="42"/>
      <c r="D168" s="221" t="s">
        <v>132</v>
      </c>
      <c r="E168" s="42"/>
      <c r="F168" s="222" t="s">
        <v>240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132</v>
      </c>
      <c r="AU168" s="19" t="s">
        <v>80</v>
      </c>
    </row>
    <row r="169" s="13" customFormat="1">
      <c r="A169" s="13"/>
      <c r="B169" s="226"/>
      <c r="C169" s="227"/>
      <c r="D169" s="228" t="s">
        <v>134</v>
      </c>
      <c r="E169" s="229" t="s">
        <v>19</v>
      </c>
      <c r="F169" s="230" t="s">
        <v>241</v>
      </c>
      <c r="G169" s="227"/>
      <c r="H169" s="229" t="s">
        <v>19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134</v>
      </c>
      <c r="AU169" s="236" t="s">
        <v>80</v>
      </c>
      <c r="AV169" s="13" t="s">
        <v>78</v>
      </c>
      <c r="AW169" s="13" t="s">
        <v>32</v>
      </c>
      <c r="AX169" s="13" t="s">
        <v>70</v>
      </c>
      <c r="AY169" s="236" t="s">
        <v>122</v>
      </c>
    </row>
    <row r="170" s="14" customFormat="1">
      <c r="A170" s="14"/>
      <c r="B170" s="237"/>
      <c r="C170" s="238"/>
      <c r="D170" s="228" t="s">
        <v>134</v>
      </c>
      <c r="E170" s="239" t="s">
        <v>19</v>
      </c>
      <c r="F170" s="240" t="s">
        <v>242</v>
      </c>
      <c r="G170" s="238"/>
      <c r="H170" s="241">
        <v>64.302000000000007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134</v>
      </c>
      <c r="AU170" s="247" t="s">
        <v>80</v>
      </c>
      <c r="AV170" s="14" t="s">
        <v>80</v>
      </c>
      <c r="AW170" s="14" t="s">
        <v>32</v>
      </c>
      <c r="AX170" s="14" t="s">
        <v>70</v>
      </c>
      <c r="AY170" s="247" t="s">
        <v>122</v>
      </c>
    </row>
    <row r="171" s="15" customFormat="1">
      <c r="A171" s="15"/>
      <c r="B171" s="248"/>
      <c r="C171" s="249"/>
      <c r="D171" s="228" t="s">
        <v>134</v>
      </c>
      <c r="E171" s="250" t="s">
        <v>19</v>
      </c>
      <c r="F171" s="251" t="s">
        <v>137</v>
      </c>
      <c r="G171" s="249"/>
      <c r="H171" s="252">
        <v>64.302000000000007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8" t="s">
        <v>134</v>
      </c>
      <c r="AU171" s="258" t="s">
        <v>80</v>
      </c>
      <c r="AV171" s="15" t="s">
        <v>130</v>
      </c>
      <c r="AW171" s="15" t="s">
        <v>32</v>
      </c>
      <c r="AX171" s="15" t="s">
        <v>78</v>
      </c>
      <c r="AY171" s="258" t="s">
        <v>122</v>
      </c>
    </row>
    <row r="172" s="2" customFormat="1" ht="24.15" customHeight="1">
      <c r="A172" s="40"/>
      <c r="B172" s="41"/>
      <c r="C172" s="207" t="s">
        <v>243</v>
      </c>
      <c r="D172" s="207" t="s">
        <v>126</v>
      </c>
      <c r="E172" s="208" t="s">
        <v>244</v>
      </c>
      <c r="F172" s="209" t="s">
        <v>245</v>
      </c>
      <c r="G172" s="210" t="s">
        <v>228</v>
      </c>
      <c r="H172" s="211">
        <v>4.593</v>
      </c>
      <c r="I172" s="212"/>
      <c r="J172" s="213">
        <f>ROUND(I172*H172,2)</f>
        <v>0</v>
      </c>
      <c r="K172" s="214"/>
      <c r="L172" s="46"/>
      <c r="M172" s="215" t="s">
        <v>19</v>
      </c>
      <c r="N172" s="216" t="s">
        <v>41</v>
      </c>
      <c r="O172" s="86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130</v>
      </c>
      <c r="AT172" s="219" t="s">
        <v>126</v>
      </c>
      <c r="AU172" s="219" t="s">
        <v>80</v>
      </c>
      <c r="AY172" s="19" t="s">
        <v>122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78</v>
      </c>
      <c r="BK172" s="220">
        <f>ROUND(I172*H172,2)</f>
        <v>0</v>
      </c>
      <c r="BL172" s="19" t="s">
        <v>130</v>
      </c>
      <c r="BM172" s="219" t="s">
        <v>246</v>
      </c>
    </row>
    <row r="173" s="2" customFormat="1">
      <c r="A173" s="40"/>
      <c r="B173" s="41"/>
      <c r="C173" s="42"/>
      <c r="D173" s="221" t="s">
        <v>132</v>
      </c>
      <c r="E173" s="42"/>
      <c r="F173" s="222" t="s">
        <v>247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132</v>
      </c>
      <c r="AU173" s="19" t="s">
        <v>80</v>
      </c>
    </row>
    <row r="174" s="12" customFormat="1" ht="22.8" customHeight="1">
      <c r="A174" s="12"/>
      <c r="B174" s="191"/>
      <c r="C174" s="192"/>
      <c r="D174" s="193" t="s">
        <v>69</v>
      </c>
      <c r="E174" s="205" t="s">
        <v>248</v>
      </c>
      <c r="F174" s="205" t="s">
        <v>249</v>
      </c>
      <c r="G174" s="192"/>
      <c r="H174" s="192"/>
      <c r="I174" s="195"/>
      <c r="J174" s="206">
        <f>BK174</f>
        <v>0</v>
      </c>
      <c r="K174" s="192"/>
      <c r="L174" s="197"/>
      <c r="M174" s="198"/>
      <c r="N174" s="199"/>
      <c r="O174" s="199"/>
      <c r="P174" s="200">
        <f>SUM(P175:P176)</f>
        <v>0</v>
      </c>
      <c r="Q174" s="199"/>
      <c r="R174" s="200">
        <f>SUM(R175:R176)</f>
        <v>0</v>
      </c>
      <c r="S174" s="199"/>
      <c r="T174" s="201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2" t="s">
        <v>78</v>
      </c>
      <c r="AT174" s="203" t="s">
        <v>69</v>
      </c>
      <c r="AU174" s="203" t="s">
        <v>78</v>
      </c>
      <c r="AY174" s="202" t="s">
        <v>122</v>
      </c>
      <c r="BK174" s="204">
        <f>SUM(BK175:BK176)</f>
        <v>0</v>
      </c>
    </row>
    <row r="175" s="2" customFormat="1" ht="44.25" customHeight="1">
      <c r="A175" s="40"/>
      <c r="B175" s="41"/>
      <c r="C175" s="207" t="s">
        <v>250</v>
      </c>
      <c r="D175" s="207" t="s">
        <v>126</v>
      </c>
      <c r="E175" s="208" t="s">
        <v>251</v>
      </c>
      <c r="F175" s="209" t="s">
        <v>252</v>
      </c>
      <c r="G175" s="210" t="s">
        <v>228</v>
      </c>
      <c r="H175" s="211">
        <v>29.678000000000001</v>
      </c>
      <c r="I175" s="212"/>
      <c r="J175" s="213">
        <f>ROUND(I175*H175,2)</f>
        <v>0</v>
      </c>
      <c r="K175" s="214"/>
      <c r="L175" s="46"/>
      <c r="M175" s="215" t="s">
        <v>19</v>
      </c>
      <c r="N175" s="216" t="s">
        <v>41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130</v>
      </c>
      <c r="AT175" s="219" t="s">
        <v>126</v>
      </c>
      <c r="AU175" s="219" t="s">
        <v>80</v>
      </c>
      <c r="AY175" s="19" t="s">
        <v>122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78</v>
      </c>
      <c r="BK175" s="220">
        <f>ROUND(I175*H175,2)</f>
        <v>0</v>
      </c>
      <c r="BL175" s="19" t="s">
        <v>130</v>
      </c>
      <c r="BM175" s="219" t="s">
        <v>253</v>
      </c>
    </row>
    <row r="176" s="2" customFormat="1">
      <c r="A176" s="40"/>
      <c r="B176" s="41"/>
      <c r="C176" s="42"/>
      <c r="D176" s="221" t="s">
        <v>132</v>
      </c>
      <c r="E176" s="42"/>
      <c r="F176" s="222" t="s">
        <v>254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132</v>
      </c>
      <c r="AU176" s="19" t="s">
        <v>80</v>
      </c>
    </row>
    <row r="177" s="12" customFormat="1" ht="25.92" customHeight="1">
      <c r="A177" s="12"/>
      <c r="B177" s="191"/>
      <c r="C177" s="192"/>
      <c r="D177" s="193" t="s">
        <v>69</v>
      </c>
      <c r="E177" s="194" t="s">
        <v>255</v>
      </c>
      <c r="F177" s="194" t="s">
        <v>256</v>
      </c>
      <c r="G177" s="192"/>
      <c r="H177" s="192"/>
      <c r="I177" s="195"/>
      <c r="J177" s="196">
        <f>BK177</f>
        <v>0</v>
      </c>
      <c r="K177" s="192"/>
      <c r="L177" s="197"/>
      <c r="M177" s="198"/>
      <c r="N177" s="199"/>
      <c r="O177" s="199"/>
      <c r="P177" s="200">
        <f>P178+P187+P208+P226+P230</f>
        <v>0</v>
      </c>
      <c r="Q177" s="199"/>
      <c r="R177" s="200">
        <f>R178+R187+R208+R226+R230</f>
        <v>9.4475326000000006</v>
      </c>
      <c r="S177" s="199"/>
      <c r="T177" s="201">
        <f>T178+T187+T208+T226+T230</f>
        <v>4.5930948000000003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80</v>
      </c>
      <c r="AT177" s="203" t="s">
        <v>69</v>
      </c>
      <c r="AU177" s="203" t="s">
        <v>70</v>
      </c>
      <c r="AY177" s="202" t="s">
        <v>122</v>
      </c>
      <c r="BK177" s="204">
        <f>BK178+BK187+BK208+BK226+BK230</f>
        <v>0</v>
      </c>
    </row>
    <row r="178" s="12" customFormat="1" ht="22.8" customHeight="1">
      <c r="A178" s="12"/>
      <c r="B178" s="191"/>
      <c r="C178" s="192"/>
      <c r="D178" s="193" t="s">
        <v>69</v>
      </c>
      <c r="E178" s="205" t="s">
        <v>257</v>
      </c>
      <c r="F178" s="205" t="s">
        <v>258</v>
      </c>
      <c r="G178" s="192"/>
      <c r="H178" s="192"/>
      <c r="I178" s="195"/>
      <c r="J178" s="206">
        <f>BK178</f>
        <v>0</v>
      </c>
      <c r="K178" s="192"/>
      <c r="L178" s="197"/>
      <c r="M178" s="198"/>
      <c r="N178" s="199"/>
      <c r="O178" s="199"/>
      <c r="P178" s="200">
        <f>SUM(P179:P186)</f>
        <v>0</v>
      </c>
      <c r="Q178" s="199"/>
      <c r="R178" s="200">
        <f>SUM(R179:R186)</f>
        <v>0</v>
      </c>
      <c r="S178" s="199"/>
      <c r="T178" s="201">
        <f>SUM(T179:T186)</f>
        <v>4.3784999999999998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2" t="s">
        <v>80</v>
      </c>
      <c r="AT178" s="203" t="s">
        <v>69</v>
      </c>
      <c r="AU178" s="203" t="s">
        <v>78</v>
      </c>
      <c r="AY178" s="202" t="s">
        <v>122</v>
      </c>
      <c r="BK178" s="204">
        <f>SUM(BK179:BK186)</f>
        <v>0</v>
      </c>
    </row>
    <row r="179" s="2" customFormat="1" ht="21.75" customHeight="1">
      <c r="A179" s="40"/>
      <c r="B179" s="41"/>
      <c r="C179" s="207" t="s">
        <v>259</v>
      </c>
      <c r="D179" s="207" t="s">
        <v>126</v>
      </c>
      <c r="E179" s="208" t="s">
        <v>260</v>
      </c>
      <c r="F179" s="209" t="s">
        <v>261</v>
      </c>
      <c r="G179" s="210" t="s">
        <v>141</v>
      </c>
      <c r="H179" s="211">
        <v>583.79999999999995</v>
      </c>
      <c r="I179" s="212"/>
      <c r="J179" s="213">
        <f>ROUND(I179*H179,2)</f>
        <v>0</v>
      </c>
      <c r="K179" s="214"/>
      <c r="L179" s="46"/>
      <c r="M179" s="215" t="s">
        <v>19</v>
      </c>
      <c r="N179" s="216" t="s">
        <v>41</v>
      </c>
      <c r="O179" s="86"/>
      <c r="P179" s="217">
        <f>O179*H179</f>
        <v>0</v>
      </c>
      <c r="Q179" s="217">
        <v>0</v>
      </c>
      <c r="R179" s="217">
        <f>Q179*H179</f>
        <v>0</v>
      </c>
      <c r="S179" s="217">
        <v>0.0054999999999999997</v>
      </c>
      <c r="T179" s="218">
        <f>S179*H179</f>
        <v>3.2108999999999996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231</v>
      </c>
      <c r="AT179" s="219" t="s">
        <v>126</v>
      </c>
      <c r="AU179" s="219" t="s">
        <v>80</v>
      </c>
      <c r="AY179" s="19" t="s">
        <v>122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78</v>
      </c>
      <c r="BK179" s="220">
        <f>ROUND(I179*H179,2)</f>
        <v>0</v>
      </c>
      <c r="BL179" s="19" t="s">
        <v>231</v>
      </c>
      <c r="BM179" s="219" t="s">
        <v>262</v>
      </c>
    </row>
    <row r="180" s="2" customFormat="1">
      <c r="A180" s="40"/>
      <c r="B180" s="41"/>
      <c r="C180" s="42"/>
      <c r="D180" s="221" t="s">
        <v>132</v>
      </c>
      <c r="E180" s="42"/>
      <c r="F180" s="222" t="s">
        <v>263</v>
      </c>
      <c r="G180" s="42"/>
      <c r="H180" s="42"/>
      <c r="I180" s="223"/>
      <c r="J180" s="42"/>
      <c r="K180" s="42"/>
      <c r="L180" s="46"/>
      <c r="M180" s="224"/>
      <c r="N180" s="22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132</v>
      </c>
      <c r="AU180" s="19" t="s">
        <v>80</v>
      </c>
    </row>
    <row r="181" s="14" customFormat="1">
      <c r="A181" s="14"/>
      <c r="B181" s="237"/>
      <c r="C181" s="238"/>
      <c r="D181" s="228" t="s">
        <v>134</v>
      </c>
      <c r="E181" s="239" t="s">
        <v>19</v>
      </c>
      <c r="F181" s="240" t="s">
        <v>180</v>
      </c>
      <c r="G181" s="238"/>
      <c r="H181" s="241">
        <v>583.79999999999995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134</v>
      </c>
      <c r="AU181" s="247" t="s">
        <v>80</v>
      </c>
      <c r="AV181" s="14" t="s">
        <v>80</v>
      </c>
      <c r="AW181" s="14" t="s">
        <v>32</v>
      </c>
      <c r="AX181" s="14" t="s">
        <v>70</v>
      </c>
      <c r="AY181" s="247" t="s">
        <v>122</v>
      </c>
    </row>
    <row r="182" s="15" customFormat="1">
      <c r="A182" s="15"/>
      <c r="B182" s="248"/>
      <c r="C182" s="249"/>
      <c r="D182" s="228" t="s">
        <v>134</v>
      </c>
      <c r="E182" s="250" t="s">
        <v>19</v>
      </c>
      <c r="F182" s="251" t="s">
        <v>137</v>
      </c>
      <c r="G182" s="249"/>
      <c r="H182" s="252">
        <v>583.79999999999995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8" t="s">
        <v>134</v>
      </c>
      <c r="AU182" s="258" t="s">
        <v>80</v>
      </c>
      <c r="AV182" s="15" t="s">
        <v>130</v>
      </c>
      <c r="AW182" s="15" t="s">
        <v>32</v>
      </c>
      <c r="AX182" s="15" t="s">
        <v>78</v>
      </c>
      <c r="AY182" s="258" t="s">
        <v>122</v>
      </c>
    </row>
    <row r="183" s="2" customFormat="1" ht="24.15" customHeight="1">
      <c r="A183" s="40"/>
      <c r="B183" s="41"/>
      <c r="C183" s="207" t="s">
        <v>264</v>
      </c>
      <c r="D183" s="207" t="s">
        <v>126</v>
      </c>
      <c r="E183" s="208" t="s">
        <v>265</v>
      </c>
      <c r="F183" s="209" t="s">
        <v>266</v>
      </c>
      <c r="G183" s="210" t="s">
        <v>141</v>
      </c>
      <c r="H183" s="211">
        <v>583.79999999999995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41</v>
      </c>
      <c r="O183" s="86"/>
      <c r="P183" s="217">
        <f>O183*H183</f>
        <v>0</v>
      </c>
      <c r="Q183" s="217">
        <v>0</v>
      </c>
      <c r="R183" s="217">
        <f>Q183*H183</f>
        <v>0</v>
      </c>
      <c r="S183" s="217">
        <v>0.002</v>
      </c>
      <c r="T183" s="218">
        <f>S183*H183</f>
        <v>1.1676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231</v>
      </c>
      <c r="AT183" s="219" t="s">
        <v>126</v>
      </c>
      <c r="AU183" s="219" t="s">
        <v>80</v>
      </c>
      <c r="AY183" s="19" t="s">
        <v>122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78</v>
      </c>
      <c r="BK183" s="220">
        <f>ROUND(I183*H183,2)</f>
        <v>0</v>
      </c>
      <c r="BL183" s="19" t="s">
        <v>231</v>
      </c>
      <c r="BM183" s="219" t="s">
        <v>267</v>
      </c>
    </row>
    <row r="184" s="2" customFormat="1">
      <c r="A184" s="40"/>
      <c r="B184" s="41"/>
      <c r="C184" s="42"/>
      <c r="D184" s="221" t="s">
        <v>132</v>
      </c>
      <c r="E184" s="42"/>
      <c r="F184" s="222" t="s">
        <v>268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132</v>
      </c>
      <c r="AU184" s="19" t="s">
        <v>80</v>
      </c>
    </row>
    <row r="185" s="14" customFormat="1">
      <c r="A185" s="14"/>
      <c r="B185" s="237"/>
      <c r="C185" s="238"/>
      <c r="D185" s="228" t="s">
        <v>134</v>
      </c>
      <c r="E185" s="239" t="s">
        <v>19</v>
      </c>
      <c r="F185" s="240" t="s">
        <v>180</v>
      </c>
      <c r="G185" s="238"/>
      <c r="H185" s="241">
        <v>583.79999999999995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134</v>
      </c>
      <c r="AU185" s="247" t="s">
        <v>80</v>
      </c>
      <c r="AV185" s="14" t="s">
        <v>80</v>
      </c>
      <c r="AW185" s="14" t="s">
        <v>32</v>
      </c>
      <c r="AX185" s="14" t="s">
        <v>70</v>
      </c>
      <c r="AY185" s="247" t="s">
        <v>122</v>
      </c>
    </row>
    <row r="186" s="15" customFormat="1">
      <c r="A186" s="15"/>
      <c r="B186" s="248"/>
      <c r="C186" s="249"/>
      <c r="D186" s="228" t="s">
        <v>134</v>
      </c>
      <c r="E186" s="250" t="s">
        <v>19</v>
      </c>
      <c r="F186" s="251" t="s">
        <v>137</v>
      </c>
      <c r="G186" s="249"/>
      <c r="H186" s="252">
        <v>583.79999999999995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8" t="s">
        <v>134</v>
      </c>
      <c r="AU186" s="258" t="s">
        <v>80</v>
      </c>
      <c r="AV186" s="15" t="s">
        <v>130</v>
      </c>
      <c r="AW186" s="15" t="s">
        <v>32</v>
      </c>
      <c r="AX186" s="15" t="s">
        <v>78</v>
      </c>
      <c r="AY186" s="258" t="s">
        <v>122</v>
      </c>
    </row>
    <row r="187" s="12" customFormat="1" ht="22.8" customHeight="1">
      <c r="A187" s="12"/>
      <c r="B187" s="191"/>
      <c r="C187" s="192"/>
      <c r="D187" s="193" t="s">
        <v>69</v>
      </c>
      <c r="E187" s="205" t="s">
        <v>269</v>
      </c>
      <c r="F187" s="205" t="s">
        <v>270</v>
      </c>
      <c r="G187" s="192"/>
      <c r="H187" s="192"/>
      <c r="I187" s="195"/>
      <c r="J187" s="206">
        <f>BK187</f>
        <v>0</v>
      </c>
      <c r="K187" s="192"/>
      <c r="L187" s="197"/>
      <c r="M187" s="198"/>
      <c r="N187" s="199"/>
      <c r="O187" s="199"/>
      <c r="P187" s="200">
        <f>SUM(P188:P207)</f>
        <v>0</v>
      </c>
      <c r="Q187" s="199"/>
      <c r="R187" s="200">
        <f>SUM(R188:R207)</f>
        <v>4.4040822000000004</v>
      </c>
      <c r="S187" s="199"/>
      <c r="T187" s="201">
        <f>SUM(T188:T207)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2" t="s">
        <v>80</v>
      </c>
      <c r="AT187" s="203" t="s">
        <v>69</v>
      </c>
      <c r="AU187" s="203" t="s">
        <v>78</v>
      </c>
      <c r="AY187" s="202" t="s">
        <v>122</v>
      </c>
      <c r="BK187" s="204">
        <f>SUM(BK188:BK207)</f>
        <v>0</v>
      </c>
    </row>
    <row r="188" s="2" customFormat="1" ht="24.15" customHeight="1">
      <c r="A188" s="40"/>
      <c r="B188" s="41"/>
      <c r="C188" s="207" t="s">
        <v>271</v>
      </c>
      <c r="D188" s="207" t="s">
        <v>126</v>
      </c>
      <c r="E188" s="208" t="s">
        <v>272</v>
      </c>
      <c r="F188" s="209" t="s">
        <v>273</v>
      </c>
      <c r="G188" s="210" t="s">
        <v>129</v>
      </c>
      <c r="H188" s="211">
        <v>7.9800000000000004</v>
      </c>
      <c r="I188" s="212"/>
      <c r="J188" s="213">
        <f>ROUND(I188*H188,2)</f>
        <v>0</v>
      </c>
      <c r="K188" s="214"/>
      <c r="L188" s="46"/>
      <c r="M188" s="215" t="s">
        <v>19</v>
      </c>
      <c r="N188" s="216" t="s">
        <v>41</v>
      </c>
      <c r="O188" s="86"/>
      <c r="P188" s="217">
        <f>O188*H188</f>
        <v>0</v>
      </c>
      <c r="Q188" s="217">
        <v>0.00189</v>
      </c>
      <c r="R188" s="217">
        <f>Q188*H188</f>
        <v>0.015082200000000001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231</v>
      </c>
      <c r="AT188" s="219" t="s">
        <v>126</v>
      </c>
      <c r="AU188" s="219" t="s">
        <v>80</v>
      </c>
      <c r="AY188" s="19" t="s">
        <v>122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78</v>
      </c>
      <c r="BK188" s="220">
        <f>ROUND(I188*H188,2)</f>
        <v>0</v>
      </c>
      <c r="BL188" s="19" t="s">
        <v>231</v>
      </c>
      <c r="BM188" s="219" t="s">
        <v>274</v>
      </c>
    </row>
    <row r="189" s="2" customFormat="1">
      <c r="A189" s="40"/>
      <c r="B189" s="41"/>
      <c r="C189" s="42"/>
      <c r="D189" s="221" t="s">
        <v>132</v>
      </c>
      <c r="E189" s="42"/>
      <c r="F189" s="222" t="s">
        <v>275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132</v>
      </c>
      <c r="AU189" s="19" t="s">
        <v>80</v>
      </c>
    </row>
    <row r="190" s="14" customFormat="1">
      <c r="A190" s="14"/>
      <c r="B190" s="237"/>
      <c r="C190" s="238"/>
      <c r="D190" s="228" t="s">
        <v>134</v>
      </c>
      <c r="E190" s="239" t="s">
        <v>19</v>
      </c>
      <c r="F190" s="240" t="s">
        <v>276</v>
      </c>
      <c r="G190" s="238"/>
      <c r="H190" s="241">
        <v>7.9800000000000004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134</v>
      </c>
      <c r="AU190" s="247" t="s">
        <v>80</v>
      </c>
      <c r="AV190" s="14" t="s">
        <v>80</v>
      </c>
      <c r="AW190" s="14" t="s">
        <v>32</v>
      </c>
      <c r="AX190" s="14" t="s">
        <v>70</v>
      </c>
      <c r="AY190" s="247" t="s">
        <v>122</v>
      </c>
    </row>
    <row r="191" s="15" customFormat="1">
      <c r="A191" s="15"/>
      <c r="B191" s="248"/>
      <c r="C191" s="249"/>
      <c r="D191" s="228" t="s">
        <v>134</v>
      </c>
      <c r="E191" s="250" t="s">
        <v>19</v>
      </c>
      <c r="F191" s="251" t="s">
        <v>137</v>
      </c>
      <c r="G191" s="249"/>
      <c r="H191" s="252">
        <v>7.9800000000000004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8" t="s">
        <v>134</v>
      </c>
      <c r="AU191" s="258" t="s">
        <v>80</v>
      </c>
      <c r="AV191" s="15" t="s">
        <v>130</v>
      </c>
      <c r="AW191" s="15" t="s">
        <v>32</v>
      </c>
      <c r="AX191" s="15" t="s">
        <v>78</v>
      </c>
      <c r="AY191" s="258" t="s">
        <v>122</v>
      </c>
    </row>
    <row r="192" s="2" customFormat="1" ht="24.15" customHeight="1">
      <c r="A192" s="40"/>
      <c r="B192" s="41"/>
      <c r="C192" s="207" t="s">
        <v>277</v>
      </c>
      <c r="D192" s="207" t="s">
        <v>126</v>
      </c>
      <c r="E192" s="208" t="s">
        <v>278</v>
      </c>
      <c r="F192" s="209" t="s">
        <v>279</v>
      </c>
      <c r="G192" s="210" t="s">
        <v>151</v>
      </c>
      <c r="H192" s="211">
        <v>588</v>
      </c>
      <c r="I192" s="212"/>
      <c r="J192" s="213">
        <f>ROUND(I192*H192,2)</f>
        <v>0</v>
      </c>
      <c r="K192" s="214"/>
      <c r="L192" s="46"/>
      <c r="M192" s="215" t="s">
        <v>19</v>
      </c>
      <c r="N192" s="216" t="s">
        <v>41</v>
      </c>
      <c r="O192" s="86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231</v>
      </c>
      <c r="AT192" s="219" t="s">
        <v>126</v>
      </c>
      <c r="AU192" s="219" t="s">
        <v>80</v>
      </c>
      <c r="AY192" s="19" t="s">
        <v>122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78</v>
      </c>
      <c r="BK192" s="220">
        <f>ROUND(I192*H192,2)</f>
        <v>0</v>
      </c>
      <c r="BL192" s="19" t="s">
        <v>231</v>
      </c>
      <c r="BM192" s="219" t="s">
        <v>280</v>
      </c>
    </row>
    <row r="193" s="2" customFormat="1">
      <c r="A193" s="40"/>
      <c r="B193" s="41"/>
      <c r="C193" s="42"/>
      <c r="D193" s="221" t="s">
        <v>132</v>
      </c>
      <c r="E193" s="42"/>
      <c r="F193" s="222" t="s">
        <v>281</v>
      </c>
      <c r="G193" s="42"/>
      <c r="H193" s="42"/>
      <c r="I193" s="223"/>
      <c r="J193" s="42"/>
      <c r="K193" s="42"/>
      <c r="L193" s="46"/>
      <c r="M193" s="224"/>
      <c r="N193" s="22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132</v>
      </c>
      <c r="AU193" s="19" t="s">
        <v>80</v>
      </c>
    </row>
    <row r="194" s="14" customFormat="1">
      <c r="A194" s="14"/>
      <c r="B194" s="237"/>
      <c r="C194" s="238"/>
      <c r="D194" s="228" t="s">
        <v>134</v>
      </c>
      <c r="E194" s="239" t="s">
        <v>19</v>
      </c>
      <c r="F194" s="240" t="s">
        <v>282</v>
      </c>
      <c r="G194" s="238"/>
      <c r="H194" s="241">
        <v>588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134</v>
      </c>
      <c r="AU194" s="247" t="s">
        <v>80</v>
      </c>
      <c r="AV194" s="14" t="s">
        <v>80</v>
      </c>
      <c r="AW194" s="14" t="s">
        <v>32</v>
      </c>
      <c r="AX194" s="14" t="s">
        <v>70</v>
      </c>
      <c r="AY194" s="247" t="s">
        <v>122</v>
      </c>
    </row>
    <row r="195" s="15" customFormat="1">
      <c r="A195" s="15"/>
      <c r="B195" s="248"/>
      <c r="C195" s="249"/>
      <c r="D195" s="228" t="s">
        <v>134</v>
      </c>
      <c r="E195" s="250" t="s">
        <v>19</v>
      </c>
      <c r="F195" s="251" t="s">
        <v>137</v>
      </c>
      <c r="G195" s="249"/>
      <c r="H195" s="252">
        <v>588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134</v>
      </c>
      <c r="AU195" s="258" t="s">
        <v>80</v>
      </c>
      <c r="AV195" s="15" t="s">
        <v>130</v>
      </c>
      <c r="AW195" s="15" t="s">
        <v>32</v>
      </c>
      <c r="AX195" s="15" t="s">
        <v>78</v>
      </c>
      <c r="AY195" s="258" t="s">
        <v>122</v>
      </c>
    </row>
    <row r="196" s="2" customFormat="1" ht="16.5" customHeight="1">
      <c r="A196" s="40"/>
      <c r="B196" s="41"/>
      <c r="C196" s="270" t="s">
        <v>283</v>
      </c>
      <c r="D196" s="270" t="s">
        <v>284</v>
      </c>
      <c r="E196" s="271" t="s">
        <v>285</v>
      </c>
      <c r="F196" s="272" t="s">
        <v>286</v>
      </c>
      <c r="G196" s="273" t="s">
        <v>129</v>
      </c>
      <c r="H196" s="274">
        <v>5.6449999999999996</v>
      </c>
      <c r="I196" s="275"/>
      <c r="J196" s="276">
        <f>ROUND(I196*H196,2)</f>
        <v>0</v>
      </c>
      <c r="K196" s="277"/>
      <c r="L196" s="278"/>
      <c r="M196" s="279" t="s">
        <v>19</v>
      </c>
      <c r="N196" s="280" t="s">
        <v>41</v>
      </c>
      <c r="O196" s="86"/>
      <c r="P196" s="217">
        <f>O196*H196</f>
        <v>0</v>
      </c>
      <c r="Q196" s="217">
        <v>0.55000000000000004</v>
      </c>
      <c r="R196" s="217">
        <f>Q196*H196</f>
        <v>3.1047500000000001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287</v>
      </c>
      <c r="AT196" s="219" t="s">
        <v>284</v>
      </c>
      <c r="AU196" s="219" t="s">
        <v>80</v>
      </c>
      <c r="AY196" s="19" t="s">
        <v>122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78</v>
      </c>
      <c r="BK196" s="220">
        <f>ROUND(I196*H196,2)</f>
        <v>0</v>
      </c>
      <c r="BL196" s="19" t="s">
        <v>231</v>
      </c>
      <c r="BM196" s="219" t="s">
        <v>288</v>
      </c>
    </row>
    <row r="197" s="14" customFormat="1">
      <c r="A197" s="14"/>
      <c r="B197" s="237"/>
      <c r="C197" s="238"/>
      <c r="D197" s="228" t="s">
        <v>134</v>
      </c>
      <c r="E197" s="239" t="s">
        <v>19</v>
      </c>
      <c r="F197" s="240" t="s">
        <v>289</v>
      </c>
      <c r="G197" s="238"/>
      <c r="H197" s="241">
        <v>5.6449999999999996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134</v>
      </c>
      <c r="AU197" s="247" t="s">
        <v>80</v>
      </c>
      <c r="AV197" s="14" t="s">
        <v>80</v>
      </c>
      <c r="AW197" s="14" t="s">
        <v>32</v>
      </c>
      <c r="AX197" s="14" t="s">
        <v>70</v>
      </c>
      <c r="AY197" s="247" t="s">
        <v>122</v>
      </c>
    </row>
    <row r="198" s="15" customFormat="1">
      <c r="A198" s="15"/>
      <c r="B198" s="248"/>
      <c r="C198" s="249"/>
      <c r="D198" s="228" t="s">
        <v>134</v>
      </c>
      <c r="E198" s="250" t="s">
        <v>19</v>
      </c>
      <c r="F198" s="251" t="s">
        <v>137</v>
      </c>
      <c r="G198" s="249"/>
      <c r="H198" s="252">
        <v>5.6449999999999996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8" t="s">
        <v>134</v>
      </c>
      <c r="AU198" s="258" t="s">
        <v>80</v>
      </c>
      <c r="AV198" s="15" t="s">
        <v>130</v>
      </c>
      <c r="AW198" s="15" t="s">
        <v>32</v>
      </c>
      <c r="AX198" s="15" t="s">
        <v>78</v>
      </c>
      <c r="AY198" s="258" t="s">
        <v>122</v>
      </c>
    </row>
    <row r="199" s="2" customFormat="1" ht="21.75" customHeight="1">
      <c r="A199" s="40"/>
      <c r="B199" s="41"/>
      <c r="C199" s="207" t="s">
        <v>136</v>
      </c>
      <c r="D199" s="207" t="s">
        <v>126</v>
      </c>
      <c r="E199" s="208" t="s">
        <v>290</v>
      </c>
      <c r="F199" s="209" t="s">
        <v>291</v>
      </c>
      <c r="G199" s="210" t="s">
        <v>141</v>
      </c>
      <c r="H199" s="211">
        <v>583.79999999999995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41</v>
      </c>
      <c r="O199" s="86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231</v>
      </c>
      <c r="AT199" s="219" t="s">
        <v>126</v>
      </c>
      <c r="AU199" s="219" t="s">
        <v>80</v>
      </c>
      <c r="AY199" s="19" t="s">
        <v>122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78</v>
      </c>
      <c r="BK199" s="220">
        <f>ROUND(I199*H199,2)</f>
        <v>0</v>
      </c>
      <c r="BL199" s="19" t="s">
        <v>231</v>
      </c>
      <c r="BM199" s="219" t="s">
        <v>292</v>
      </c>
    </row>
    <row r="200" s="2" customFormat="1">
      <c r="A200" s="40"/>
      <c r="B200" s="41"/>
      <c r="C200" s="42"/>
      <c r="D200" s="221" t="s">
        <v>132</v>
      </c>
      <c r="E200" s="42"/>
      <c r="F200" s="222" t="s">
        <v>293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132</v>
      </c>
      <c r="AU200" s="19" t="s">
        <v>80</v>
      </c>
    </row>
    <row r="201" s="14" customFormat="1">
      <c r="A201" s="14"/>
      <c r="B201" s="237"/>
      <c r="C201" s="238"/>
      <c r="D201" s="228" t="s">
        <v>134</v>
      </c>
      <c r="E201" s="239" t="s">
        <v>19</v>
      </c>
      <c r="F201" s="240" t="s">
        <v>180</v>
      </c>
      <c r="G201" s="238"/>
      <c r="H201" s="241">
        <v>583.79999999999995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134</v>
      </c>
      <c r="AU201" s="247" t="s">
        <v>80</v>
      </c>
      <c r="AV201" s="14" t="s">
        <v>80</v>
      </c>
      <c r="AW201" s="14" t="s">
        <v>32</v>
      </c>
      <c r="AX201" s="14" t="s">
        <v>70</v>
      </c>
      <c r="AY201" s="247" t="s">
        <v>122</v>
      </c>
    </row>
    <row r="202" s="15" customFormat="1">
      <c r="A202" s="15"/>
      <c r="B202" s="248"/>
      <c r="C202" s="249"/>
      <c r="D202" s="228" t="s">
        <v>134</v>
      </c>
      <c r="E202" s="250" t="s">
        <v>19</v>
      </c>
      <c r="F202" s="251" t="s">
        <v>137</v>
      </c>
      <c r="G202" s="249"/>
      <c r="H202" s="252">
        <v>583.79999999999995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8" t="s">
        <v>134</v>
      </c>
      <c r="AU202" s="258" t="s">
        <v>80</v>
      </c>
      <c r="AV202" s="15" t="s">
        <v>130</v>
      </c>
      <c r="AW202" s="15" t="s">
        <v>32</v>
      </c>
      <c r="AX202" s="15" t="s">
        <v>78</v>
      </c>
      <c r="AY202" s="258" t="s">
        <v>122</v>
      </c>
    </row>
    <row r="203" s="2" customFormat="1" ht="16.5" customHeight="1">
      <c r="A203" s="40"/>
      <c r="B203" s="41"/>
      <c r="C203" s="270" t="s">
        <v>123</v>
      </c>
      <c r="D203" s="270" t="s">
        <v>284</v>
      </c>
      <c r="E203" s="271" t="s">
        <v>294</v>
      </c>
      <c r="F203" s="272" t="s">
        <v>295</v>
      </c>
      <c r="G203" s="273" t="s">
        <v>129</v>
      </c>
      <c r="H203" s="274">
        <v>2.335</v>
      </c>
      <c r="I203" s="275"/>
      <c r="J203" s="276">
        <f>ROUND(I203*H203,2)</f>
        <v>0</v>
      </c>
      <c r="K203" s="277"/>
      <c r="L203" s="278"/>
      <c r="M203" s="279" t="s">
        <v>19</v>
      </c>
      <c r="N203" s="280" t="s">
        <v>41</v>
      </c>
      <c r="O203" s="86"/>
      <c r="P203" s="217">
        <f>O203*H203</f>
        <v>0</v>
      </c>
      <c r="Q203" s="217">
        <v>0.55000000000000004</v>
      </c>
      <c r="R203" s="217">
        <f>Q203*H203</f>
        <v>1.2842500000000001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287</v>
      </c>
      <c r="AT203" s="219" t="s">
        <v>284</v>
      </c>
      <c r="AU203" s="219" t="s">
        <v>80</v>
      </c>
      <c r="AY203" s="19" t="s">
        <v>122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78</v>
      </c>
      <c r="BK203" s="220">
        <f>ROUND(I203*H203,2)</f>
        <v>0</v>
      </c>
      <c r="BL203" s="19" t="s">
        <v>231</v>
      </c>
      <c r="BM203" s="219" t="s">
        <v>296</v>
      </c>
    </row>
    <row r="204" s="14" customFormat="1">
      <c r="A204" s="14"/>
      <c r="B204" s="237"/>
      <c r="C204" s="238"/>
      <c r="D204" s="228" t="s">
        <v>134</v>
      </c>
      <c r="E204" s="239" t="s">
        <v>19</v>
      </c>
      <c r="F204" s="240" t="s">
        <v>297</v>
      </c>
      <c r="G204" s="238"/>
      <c r="H204" s="241">
        <v>2.335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134</v>
      </c>
      <c r="AU204" s="247" t="s">
        <v>80</v>
      </c>
      <c r="AV204" s="14" t="s">
        <v>80</v>
      </c>
      <c r="AW204" s="14" t="s">
        <v>32</v>
      </c>
      <c r="AX204" s="14" t="s">
        <v>70</v>
      </c>
      <c r="AY204" s="247" t="s">
        <v>122</v>
      </c>
    </row>
    <row r="205" s="15" customFormat="1">
      <c r="A205" s="15"/>
      <c r="B205" s="248"/>
      <c r="C205" s="249"/>
      <c r="D205" s="228" t="s">
        <v>134</v>
      </c>
      <c r="E205" s="250" t="s">
        <v>19</v>
      </c>
      <c r="F205" s="251" t="s">
        <v>137</v>
      </c>
      <c r="G205" s="249"/>
      <c r="H205" s="252">
        <v>2.335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8" t="s">
        <v>134</v>
      </c>
      <c r="AU205" s="258" t="s">
        <v>80</v>
      </c>
      <c r="AV205" s="15" t="s">
        <v>130</v>
      </c>
      <c r="AW205" s="15" t="s">
        <v>32</v>
      </c>
      <c r="AX205" s="15" t="s">
        <v>78</v>
      </c>
      <c r="AY205" s="258" t="s">
        <v>122</v>
      </c>
    </row>
    <row r="206" s="2" customFormat="1" ht="24.15" customHeight="1">
      <c r="A206" s="40"/>
      <c r="B206" s="41"/>
      <c r="C206" s="207" t="s">
        <v>298</v>
      </c>
      <c r="D206" s="207" t="s">
        <v>126</v>
      </c>
      <c r="E206" s="208" t="s">
        <v>299</v>
      </c>
      <c r="F206" s="209" t="s">
        <v>300</v>
      </c>
      <c r="G206" s="210" t="s">
        <v>228</v>
      </c>
      <c r="H206" s="211">
        <v>4.4039999999999999</v>
      </c>
      <c r="I206" s="212"/>
      <c r="J206" s="213">
        <f>ROUND(I206*H206,2)</f>
        <v>0</v>
      </c>
      <c r="K206" s="214"/>
      <c r="L206" s="46"/>
      <c r="M206" s="215" t="s">
        <v>19</v>
      </c>
      <c r="N206" s="216" t="s">
        <v>41</v>
      </c>
      <c r="O206" s="86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130</v>
      </c>
      <c r="AT206" s="219" t="s">
        <v>126</v>
      </c>
      <c r="AU206" s="219" t="s">
        <v>80</v>
      </c>
      <c r="AY206" s="19" t="s">
        <v>122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78</v>
      </c>
      <c r="BK206" s="220">
        <f>ROUND(I206*H206,2)</f>
        <v>0</v>
      </c>
      <c r="BL206" s="19" t="s">
        <v>130</v>
      </c>
      <c r="BM206" s="219" t="s">
        <v>301</v>
      </c>
    </row>
    <row r="207" s="2" customFormat="1">
      <c r="A207" s="40"/>
      <c r="B207" s="41"/>
      <c r="C207" s="42"/>
      <c r="D207" s="221" t="s">
        <v>132</v>
      </c>
      <c r="E207" s="42"/>
      <c r="F207" s="222" t="s">
        <v>302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132</v>
      </c>
      <c r="AU207" s="19" t="s">
        <v>80</v>
      </c>
    </row>
    <row r="208" s="12" customFormat="1" ht="22.8" customHeight="1">
      <c r="A208" s="12"/>
      <c r="B208" s="191"/>
      <c r="C208" s="192"/>
      <c r="D208" s="193" t="s">
        <v>69</v>
      </c>
      <c r="E208" s="205" t="s">
        <v>303</v>
      </c>
      <c r="F208" s="205" t="s">
        <v>304</v>
      </c>
      <c r="G208" s="192"/>
      <c r="H208" s="192"/>
      <c r="I208" s="195"/>
      <c r="J208" s="206">
        <f>BK208</f>
        <v>0</v>
      </c>
      <c r="K208" s="192"/>
      <c r="L208" s="197"/>
      <c r="M208" s="198"/>
      <c r="N208" s="199"/>
      <c r="O208" s="199"/>
      <c r="P208" s="200">
        <f>SUM(P209:P225)</f>
        <v>0</v>
      </c>
      <c r="Q208" s="199"/>
      <c r="R208" s="200">
        <f>SUM(R209:R225)</f>
        <v>4.6082939999999999</v>
      </c>
      <c r="S208" s="199"/>
      <c r="T208" s="201">
        <f>SUM(T209:T225)</f>
        <v>0.2145948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2" t="s">
        <v>80</v>
      </c>
      <c r="AT208" s="203" t="s">
        <v>69</v>
      </c>
      <c r="AU208" s="203" t="s">
        <v>78</v>
      </c>
      <c r="AY208" s="202" t="s">
        <v>122</v>
      </c>
      <c r="BK208" s="204">
        <f>SUM(BK209:BK225)</f>
        <v>0</v>
      </c>
    </row>
    <row r="209" s="2" customFormat="1" ht="16.5" customHeight="1">
      <c r="A209" s="40"/>
      <c r="B209" s="41"/>
      <c r="C209" s="207" t="s">
        <v>155</v>
      </c>
      <c r="D209" s="207" t="s">
        <v>126</v>
      </c>
      <c r="E209" s="208" t="s">
        <v>305</v>
      </c>
      <c r="F209" s="209" t="s">
        <v>306</v>
      </c>
      <c r="G209" s="210" t="s">
        <v>151</v>
      </c>
      <c r="H209" s="211">
        <v>121.24</v>
      </c>
      <c r="I209" s="212"/>
      <c r="J209" s="213">
        <f>ROUND(I209*H209,2)</f>
        <v>0</v>
      </c>
      <c r="K209" s="214"/>
      <c r="L209" s="46"/>
      <c r="M209" s="215" t="s">
        <v>19</v>
      </c>
      <c r="N209" s="216" t="s">
        <v>41</v>
      </c>
      <c r="O209" s="86"/>
      <c r="P209" s="217">
        <f>O209*H209</f>
        <v>0</v>
      </c>
      <c r="Q209" s="217">
        <v>0</v>
      </c>
      <c r="R209" s="217">
        <f>Q209*H209</f>
        <v>0</v>
      </c>
      <c r="S209" s="217">
        <v>0.0017700000000000001</v>
      </c>
      <c r="T209" s="218">
        <f>S209*H209</f>
        <v>0.2145948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9" t="s">
        <v>231</v>
      </c>
      <c r="AT209" s="219" t="s">
        <v>126</v>
      </c>
      <c r="AU209" s="219" t="s">
        <v>80</v>
      </c>
      <c r="AY209" s="19" t="s">
        <v>122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9" t="s">
        <v>78</v>
      </c>
      <c r="BK209" s="220">
        <f>ROUND(I209*H209,2)</f>
        <v>0</v>
      </c>
      <c r="BL209" s="19" t="s">
        <v>231</v>
      </c>
      <c r="BM209" s="219" t="s">
        <v>307</v>
      </c>
    </row>
    <row r="210" s="2" customFormat="1">
      <c r="A210" s="40"/>
      <c r="B210" s="41"/>
      <c r="C210" s="42"/>
      <c r="D210" s="221" t="s">
        <v>132</v>
      </c>
      <c r="E210" s="42"/>
      <c r="F210" s="222" t="s">
        <v>308</v>
      </c>
      <c r="G210" s="42"/>
      <c r="H210" s="42"/>
      <c r="I210" s="223"/>
      <c r="J210" s="42"/>
      <c r="K210" s="42"/>
      <c r="L210" s="46"/>
      <c r="M210" s="224"/>
      <c r="N210" s="22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132</v>
      </c>
      <c r="AU210" s="19" t="s">
        <v>80</v>
      </c>
    </row>
    <row r="211" s="14" customFormat="1">
      <c r="A211" s="14"/>
      <c r="B211" s="237"/>
      <c r="C211" s="238"/>
      <c r="D211" s="228" t="s">
        <v>134</v>
      </c>
      <c r="E211" s="239" t="s">
        <v>19</v>
      </c>
      <c r="F211" s="240" t="s">
        <v>309</v>
      </c>
      <c r="G211" s="238"/>
      <c r="H211" s="241">
        <v>121.24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134</v>
      </c>
      <c r="AU211" s="247" t="s">
        <v>80</v>
      </c>
      <c r="AV211" s="14" t="s">
        <v>80</v>
      </c>
      <c r="AW211" s="14" t="s">
        <v>32</v>
      </c>
      <c r="AX211" s="14" t="s">
        <v>70</v>
      </c>
      <c r="AY211" s="247" t="s">
        <v>122</v>
      </c>
    </row>
    <row r="212" s="15" customFormat="1">
      <c r="A212" s="15"/>
      <c r="B212" s="248"/>
      <c r="C212" s="249"/>
      <c r="D212" s="228" t="s">
        <v>134</v>
      </c>
      <c r="E212" s="250" t="s">
        <v>19</v>
      </c>
      <c r="F212" s="251" t="s">
        <v>137</v>
      </c>
      <c r="G212" s="249"/>
      <c r="H212" s="252">
        <v>121.24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134</v>
      </c>
      <c r="AU212" s="258" t="s">
        <v>80</v>
      </c>
      <c r="AV212" s="15" t="s">
        <v>130</v>
      </c>
      <c r="AW212" s="15" t="s">
        <v>32</v>
      </c>
      <c r="AX212" s="15" t="s">
        <v>78</v>
      </c>
      <c r="AY212" s="258" t="s">
        <v>122</v>
      </c>
    </row>
    <row r="213" s="2" customFormat="1" ht="37.8" customHeight="1">
      <c r="A213" s="40"/>
      <c r="B213" s="41"/>
      <c r="C213" s="207" t="s">
        <v>310</v>
      </c>
      <c r="D213" s="207" t="s">
        <v>126</v>
      </c>
      <c r="E213" s="208" t="s">
        <v>311</v>
      </c>
      <c r="F213" s="209" t="s">
        <v>312</v>
      </c>
      <c r="G213" s="210" t="s">
        <v>141</v>
      </c>
      <c r="H213" s="211">
        <v>642.17999999999995</v>
      </c>
      <c r="I213" s="212"/>
      <c r="J213" s="213">
        <f>ROUND(I213*H213,2)</f>
        <v>0</v>
      </c>
      <c r="K213" s="214"/>
      <c r="L213" s="46"/>
      <c r="M213" s="215" t="s">
        <v>19</v>
      </c>
      <c r="N213" s="216" t="s">
        <v>41</v>
      </c>
      <c r="O213" s="86"/>
      <c r="P213" s="217">
        <f>O213*H213</f>
        <v>0</v>
      </c>
      <c r="Q213" s="217">
        <v>0.0066</v>
      </c>
      <c r="R213" s="217">
        <f>Q213*H213</f>
        <v>4.2383879999999996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231</v>
      </c>
      <c r="AT213" s="219" t="s">
        <v>126</v>
      </c>
      <c r="AU213" s="219" t="s">
        <v>80</v>
      </c>
      <c r="AY213" s="19" t="s">
        <v>122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78</v>
      </c>
      <c r="BK213" s="220">
        <f>ROUND(I213*H213,2)</f>
        <v>0</v>
      </c>
      <c r="BL213" s="19" t="s">
        <v>231</v>
      </c>
      <c r="BM213" s="219" t="s">
        <v>313</v>
      </c>
    </row>
    <row r="214" s="14" customFormat="1">
      <c r="A214" s="14"/>
      <c r="B214" s="237"/>
      <c r="C214" s="238"/>
      <c r="D214" s="228" t="s">
        <v>134</v>
      </c>
      <c r="E214" s="239" t="s">
        <v>19</v>
      </c>
      <c r="F214" s="240" t="s">
        <v>314</v>
      </c>
      <c r="G214" s="238"/>
      <c r="H214" s="241">
        <v>642.17999999999995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134</v>
      </c>
      <c r="AU214" s="247" t="s">
        <v>80</v>
      </c>
      <c r="AV214" s="14" t="s">
        <v>80</v>
      </c>
      <c r="AW214" s="14" t="s">
        <v>32</v>
      </c>
      <c r="AX214" s="14" t="s">
        <v>70</v>
      </c>
      <c r="AY214" s="247" t="s">
        <v>122</v>
      </c>
    </row>
    <row r="215" s="15" customFormat="1">
      <c r="A215" s="15"/>
      <c r="B215" s="248"/>
      <c r="C215" s="249"/>
      <c r="D215" s="228" t="s">
        <v>134</v>
      </c>
      <c r="E215" s="250" t="s">
        <v>19</v>
      </c>
      <c r="F215" s="251" t="s">
        <v>137</v>
      </c>
      <c r="G215" s="249"/>
      <c r="H215" s="252">
        <v>642.17999999999995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8" t="s">
        <v>134</v>
      </c>
      <c r="AU215" s="258" t="s">
        <v>80</v>
      </c>
      <c r="AV215" s="15" t="s">
        <v>130</v>
      </c>
      <c r="AW215" s="15" t="s">
        <v>32</v>
      </c>
      <c r="AX215" s="15" t="s">
        <v>78</v>
      </c>
      <c r="AY215" s="258" t="s">
        <v>122</v>
      </c>
    </row>
    <row r="216" s="2" customFormat="1" ht="16.5" customHeight="1">
      <c r="A216" s="40"/>
      <c r="B216" s="41"/>
      <c r="C216" s="207" t="s">
        <v>315</v>
      </c>
      <c r="D216" s="207" t="s">
        <v>126</v>
      </c>
      <c r="E216" s="208" t="s">
        <v>316</v>
      </c>
      <c r="F216" s="209" t="s">
        <v>317</v>
      </c>
      <c r="G216" s="210" t="s">
        <v>151</v>
      </c>
      <c r="H216" s="211">
        <v>97.299999999999997</v>
      </c>
      <c r="I216" s="212"/>
      <c r="J216" s="213">
        <f>ROUND(I216*H216,2)</f>
        <v>0</v>
      </c>
      <c r="K216" s="214"/>
      <c r="L216" s="46"/>
      <c r="M216" s="215" t="s">
        <v>19</v>
      </c>
      <c r="N216" s="216" t="s">
        <v>41</v>
      </c>
      <c r="O216" s="86"/>
      <c r="P216" s="217">
        <f>O216*H216</f>
        <v>0</v>
      </c>
      <c r="Q216" s="217">
        <v>0.0032200000000000002</v>
      </c>
      <c r="R216" s="217">
        <f>Q216*H216</f>
        <v>0.31330600000000003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231</v>
      </c>
      <c r="AT216" s="219" t="s">
        <v>126</v>
      </c>
      <c r="AU216" s="219" t="s">
        <v>80</v>
      </c>
      <c r="AY216" s="19" t="s">
        <v>122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78</v>
      </c>
      <c r="BK216" s="220">
        <f>ROUND(I216*H216,2)</f>
        <v>0</v>
      </c>
      <c r="BL216" s="19" t="s">
        <v>231</v>
      </c>
      <c r="BM216" s="219" t="s">
        <v>318</v>
      </c>
    </row>
    <row r="217" s="2" customFormat="1">
      <c r="A217" s="40"/>
      <c r="B217" s="41"/>
      <c r="C217" s="42"/>
      <c r="D217" s="221" t="s">
        <v>132</v>
      </c>
      <c r="E217" s="42"/>
      <c r="F217" s="222" t="s">
        <v>319</v>
      </c>
      <c r="G217" s="42"/>
      <c r="H217" s="42"/>
      <c r="I217" s="223"/>
      <c r="J217" s="42"/>
      <c r="K217" s="42"/>
      <c r="L217" s="46"/>
      <c r="M217" s="224"/>
      <c r="N217" s="22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132</v>
      </c>
      <c r="AU217" s="19" t="s">
        <v>80</v>
      </c>
    </row>
    <row r="218" s="14" customFormat="1">
      <c r="A218" s="14"/>
      <c r="B218" s="237"/>
      <c r="C218" s="238"/>
      <c r="D218" s="228" t="s">
        <v>134</v>
      </c>
      <c r="E218" s="239" t="s">
        <v>19</v>
      </c>
      <c r="F218" s="240" t="s">
        <v>320</v>
      </c>
      <c r="G218" s="238"/>
      <c r="H218" s="241">
        <v>97.299999999999997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134</v>
      </c>
      <c r="AU218" s="247" t="s">
        <v>80</v>
      </c>
      <c r="AV218" s="14" t="s">
        <v>80</v>
      </c>
      <c r="AW218" s="14" t="s">
        <v>32</v>
      </c>
      <c r="AX218" s="14" t="s">
        <v>70</v>
      </c>
      <c r="AY218" s="247" t="s">
        <v>122</v>
      </c>
    </row>
    <row r="219" s="15" customFormat="1">
      <c r="A219" s="15"/>
      <c r="B219" s="248"/>
      <c r="C219" s="249"/>
      <c r="D219" s="228" t="s">
        <v>134</v>
      </c>
      <c r="E219" s="250" t="s">
        <v>19</v>
      </c>
      <c r="F219" s="251" t="s">
        <v>137</v>
      </c>
      <c r="G219" s="249"/>
      <c r="H219" s="252">
        <v>97.299999999999997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8" t="s">
        <v>134</v>
      </c>
      <c r="AU219" s="258" t="s">
        <v>80</v>
      </c>
      <c r="AV219" s="15" t="s">
        <v>130</v>
      </c>
      <c r="AW219" s="15" t="s">
        <v>32</v>
      </c>
      <c r="AX219" s="15" t="s">
        <v>78</v>
      </c>
      <c r="AY219" s="258" t="s">
        <v>122</v>
      </c>
    </row>
    <row r="220" s="2" customFormat="1" ht="16.5" customHeight="1">
      <c r="A220" s="40"/>
      <c r="B220" s="41"/>
      <c r="C220" s="207" t="s">
        <v>146</v>
      </c>
      <c r="D220" s="207" t="s">
        <v>126</v>
      </c>
      <c r="E220" s="208" t="s">
        <v>321</v>
      </c>
      <c r="F220" s="209" t="s">
        <v>322</v>
      </c>
      <c r="G220" s="210" t="s">
        <v>151</v>
      </c>
      <c r="H220" s="211">
        <v>20</v>
      </c>
      <c r="I220" s="212"/>
      <c r="J220" s="213">
        <f>ROUND(I220*H220,2)</f>
        <v>0</v>
      </c>
      <c r="K220" s="214"/>
      <c r="L220" s="46"/>
      <c r="M220" s="215" t="s">
        <v>19</v>
      </c>
      <c r="N220" s="216" t="s">
        <v>41</v>
      </c>
      <c r="O220" s="86"/>
      <c r="P220" s="217">
        <f>O220*H220</f>
        <v>0</v>
      </c>
      <c r="Q220" s="217">
        <v>0.0028300000000000001</v>
      </c>
      <c r="R220" s="217">
        <f>Q220*H220</f>
        <v>0.056599999999999998</v>
      </c>
      <c r="S220" s="217">
        <v>0</v>
      </c>
      <c r="T220" s="21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9" t="s">
        <v>231</v>
      </c>
      <c r="AT220" s="219" t="s">
        <v>126</v>
      </c>
      <c r="AU220" s="219" t="s">
        <v>80</v>
      </c>
      <c r="AY220" s="19" t="s">
        <v>122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9" t="s">
        <v>78</v>
      </c>
      <c r="BK220" s="220">
        <f>ROUND(I220*H220,2)</f>
        <v>0</v>
      </c>
      <c r="BL220" s="19" t="s">
        <v>231</v>
      </c>
      <c r="BM220" s="219" t="s">
        <v>323</v>
      </c>
    </row>
    <row r="221" s="2" customFormat="1">
      <c r="A221" s="40"/>
      <c r="B221" s="41"/>
      <c r="C221" s="42"/>
      <c r="D221" s="221" t="s">
        <v>132</v>
      </c>
      <c r="E221" s="42"/>
      <c r="F221" s="222" t="s">
        <v>324</v>
      </c>
      <c r="G221" s="42"/>
      <c r="H221" s="42"/>
      <c r="I221" s="223"/>
      <c r="J221" s="42"/>
      <c r="K221" s="42"/>
      <c r="L221" s="46"/>
      <c r="M221" s="224"/>
      <c r="N221" s="22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132</v>
      </c>
      <c r="AU221" s="19" t="s">
        <v>80</v>
      </c>
    </row>
    <row r="222" s="14" customFormat="1">
      <c r="A222" s="14"/>
      <c r="B222" s="237"/>
      <c r="C222" s="238"/>
      <c r="D222" s="228" t="s">
        <v>134</v>
      </c>
      <c r="E222" s="239" t="s">
        <v>19</v>
      </c>
      <c r="F222" s="240" t="s">
        <v>325</v>
      </c>
      <c r="G222" s="238"/>
      <c r="H222" s="241">
        <v>20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134</v>
      </c>
      <c r="AU222" s="247" t="s">
        <v>80</v>
      </c>
      <c r="AV222" s="14" t="s">
        <v>80</v>
      </c>
      <c r="AW222" s="14" t="s">
        <v>32</v>
      </c>
      <c r="AX222" s="14" t="s">
        <v>70</v>
      </c>
      <c r="AY222" s="247" t="s">
        <v>122</v>
      </c>
    </row>
    <row r="223" s="15" customFormat="1">
      <c r="A223" s="15"/>
      <c r="B223" s="248"/>
      <c r="C223" s="249"/>
      <c r="D223" s="228" t="s">
        <v>134</v>
      </c>
      <c r="E223" s="250" t="s">
        <v>19</v>
      </c>
      <c r="F223" s="251" t="s">
        <v>137</v>
      </c>
      <c r="G223" s="249"/>
      <c r="H223" s="252">
        <v>20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8" t="s">
        <v>134</v>
      </c>
      <c r="AU223" s="258" t="s">
        <v>80</v>
      </c>
      <c r="AV223" s="15" t="s">
        <v>130</v>
      </c>
      <c r="AW223" s="15" t="s">
        <v>32</v>
      </c>
      <c r="AX223" s="15" t="s">
        <v>78</v>
      </c>
      <c r="AY223" s="258" t="s">
        <v>122</v>
      </c>
    </row>
    <row r="224" s="2" customFormat="1" ht="24.15" customHeight="1">
      <c r="A224" s="40"/>
      <c r="B224" s="41"/>
      <c r="C224" s="207" t="s">
        <v>326</v>
      </c>
      <c r="D224" s="207" t="s">
        <v>126</v>
      </c>
      <c r="E224" s="208" t="s">
        <v>327</v>
      </c>
      <c r="F224" s="209" t="s">
        <v>328</v>
      </c>
      <c r="G224" s="210" t="s">
        <v>228</v>
      </c>
      <c r="H224" s="211">
        <v>4.6079999999999997</v>
      </c>
      <c r="I224" s="212"/>
      <c r="J224" s="213">
        <f>ROUND(I224*H224,2)</f>
        <v>0</v>
      </c>
      <c r="K224" s="214"/>
      <c r="L224" s="46"/>
      <c r="M224" s="215" t="s">
        <v>19</v>
      </c>
      <c r="N224" s="216" t="s">
        <v>41</v>
      </c>
      <c r="O224" s="86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9" t="s">
        <v>231</v>
      </c>
      <c r="AT224" s="219" t="s">
        <v>126</v>
      </c>
      <c r="AU224" s="219" t="s">
        <v>80</v>
      </c>
      <c r="AY224" s="19" t="s">
        <v>122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9" t="s">
        <v>78</v>
      </c>
      <c r="BK224" s="220">
        <f>ROUND(I224*H224,2)</f>
        <v>0</v>
      </c>
      <c r="BL224" s="19" t="s">
        <v>231</v>
      </c>
      <c r="BM224" s="219" t="s">
        <v>329</v>
      </c>
    </row>
    <row r="225" s="2" customFormat="1">
      <c r="A225" s="40"/>
      <c r="B225" s="41"/>
      <c r="C225" s="42"/>
      <c r="D225" s="221" t="s">
        <v>132</v>
      </c>
      <c r="E225" s="42"/>
      <c r="F225" s="222" t="s">
        <v>330</v>
      </c>
      <c r="G225" s="42"/>
      <c r="H225" s="42"/>
      <c r="I225" s="223"/>
      <c r="J225" s="42"/>
      <c r="K225" s="42"/>
      <c r="L225" s="46"/>
      <c r="M225" s="224"/>
      <c r="N225" s="225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132</v>
      </c>
      <c r="AU225" s="19" t="s">
        <v>80</v>
      </c>
    </row>
    <row r="226" s="12" customFormat="1" ht="22.8" customHeight="1">
      <c r="A226" s="12"/>
      <c r="B226" s="191"/>
      <c r="C226" s="192"/>
      <c r="D226" s="193" t="s">
        <v>69</v>
      </c>
      <c r="E226" s="205" t="s">
        <v>331</v>
      </c>
      <c r="F226" s="205" t="s">
        <v>332</v>
      </c>
      <c r="G226" s="192"/>
      <c r="H226" s="192"/>
      <c r="I226" s="195"/>
      <c r="J226" s="206">
        <f>BK226</f>
        <v>0</v>
      </c>
      <c r="K226" s="192"/>
      <c r="L226" s="197"/>
      <c r="M226" s="198"/>
      <c r="N226" s="199"/>
      <c r="O226" s="199"/>
      <c r="P226" s="200">
        <f>SUM(P227:P229)</f>
        <v>0</v>
      </c>
      <c r="Q226" s="199"/>
      <c r="R226" s="200">
        <f>SUM(R227:R229)</f>
        <v>0.0133364</v>
      </c>
      <c r="S226" s="199"/>
      <c r="T226" s="201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2" t="s">
        <v>80</v>
      </c>
      <c r="AT226" s="203" t="s">
        <v>69</v>
      </c>
      <c r="AU226" s="203" t="s">
        <v>78</v>
      </c>
      <c r="AY226" s="202" t="s">
        <v>122</v>
      </c>
      <c r="BK226" s="204">
        <f>SUM(BK227:BK229)</f>
        <v>0</v>
      </c>
    </row>
    <row r="227" s="2" customFormat="1" ht="16.5" customHeight="1">
      <c r="A227" s="40"/>
      <c r="B227" s="41"/>
      <c r="C227" s="207" t="s">
        <v>333</v>
      </c>
      <c r="D227" s="207" t="s">
        <v>126</v>
      </c>
      <c r="E227" s="208" t="s">
        <v>334</v>
      </c>
      <c r="F227" s="209" t="s">
        <v>335</v>
      </c>
      <c r="G227" s="210" t="s">
        <v>151</v>
      </c>
      <c r="H227" s="211">
        <v>121.24</v>
      </c>
      <c r="I227" s="212"/>
      <c r="J227" s="213">
        <f>ROUND(I227*H227,2)</f>
        <v>0</v>
      </c>
      <c r="K227" s="214"/>
      <c r="L227" s="46"/>
      <c r="M227" s="215" t="s">
        <v>19</v>
      </c>
      <c r="N227" s="216" t="s">
        <v>41</v>
      </c>
      <c r="O227" s="86"/>
      <c r="P227" s="217">
        <f>O227*H227</f>
        <v>0</v>
      </c>
      <c r="Q227" s="217">
        <v>0.00011</v>
      </c>
      <c r="R227" s="217">
        <f>Q227*H227</f>
        <v>0.0133364</v>
      </c>
      <c r="S227" s="217">
        <v>0</v>
      </c>
      <c r="T227" s="21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9" t="s">
        <v>231</v>
      </c>
      <c r="AT227" s="219" t="s">
        <v>126</v>
      </c>
      <c r="AU227" s="219" t="s">
        <v>80</v>
      </c>
      <c r="AY227" s="19" t="s">
        <v>122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9" t="s">
        <v>78</v>
      </c>
      <c r="BK227" s="220">
        <f>ROUND(I227*H227,2)</f>
        <v>0</v>
      </c>
      <c r="BL227" s="19" t="s">
        <v>231</v>
      </c>
      <c r="BM227" s="219" t="s">
        <v>336</v>
      </c>
    </row>
    <row r="228" s="14" customFormat="1">
      <c r="A228" s="14"/>
      <c r="B228" s="237"/>
      <c r="C228" s="238"/>
      <c r="D228" s="228" t="s">
        <v>134</v>
      </c>
      <c r="E228" s="239" t="s">
        <v>19</v>
      </c>
      <c r="F228" s="240" t="s">
        <v>309</v>
      </c>
      <c r="G228" s="238"/>
      <c r="H228" s="241">
        <v>121.24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134</v>
      </c>
      <c r="AU228" s="247" t="s">
        <v>80</v>
      </c>
      <c r="AV228" s="14" t="s">
        <v>80</v>
      </c>
      <c r="AW228" s="14" t="s">
        <v>32</v>
      </c>
      <c r="AX228" s="14" t="s">
        <v>70</v>
      </c>
      <c r="AY228" s="247" t="s">
        <v>122</v>
      </c>
    </row>
    <row r="229" s="15" customFormat="1">
      <c r="A229" s="15"/>
      <c r="B229" s="248"/>
      <c r="C229" s="249"/>
      <c r="D229" s="228" t="s">
        <v>134</v>
      </c>
      <c r="E229" s="250" t="s">
        <v>19</v>
      </c>
      <c r="F229" s="251" t="s">
        <v>137</v>
      </c>
      <c r="G229" s="249"/>
      <c r="H229" s="252">
        <v>121.24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8" t="s">
        <v>134</v>
      </c>
      <c r="AU229" s="258" t="s">
        <v>80</v>
      </c>
      <c r="AV229" s="15" t="s">
        <v>130</v>
      </c>
      <c r="AW229" s="15" t="s">
        <v>32</v>
      </c>
      <c r="AX229" s="15" t="s">
        <v>78</v>
      </c>
      <c r="AY229" s="258" t="s">
        <v>122</v>
      </c>
    </row>
    <row r="230" s="12" customFormat="1" ht="22.8" customHeight="1">
      <c r="A230" s="12"/>
      <c r="B230" s="191"/>
      <c r="C230" s="192"/>
      <c r="D230" s="193" t="s">
        <v>69</v>
      </c>
      <c r="E230" s="205" t="s">
        <v>337</v>
      </c>
      <c r="F230" s="205" t="s">
        <v>338</v>
      </c>
      <c r="G230" s="192"/>
      <c r="H230" s="192"/>
      <c r="I230" s="195"/>
      <c r="J230" s="206">
        <f>BK230</f>
        <v>0</v>
      </c>
      <c r="K230" s="192"/>
      <c r="L230" s="197"/>
      <c r="M230" s="198"/>
      <c r="N230" s="199"/>
      <c r="O230" s="199"/>
      <c r="P230" s="200">
        <f>SUM(P231:P244)</f>
        <v>0</v>
      </c>
      <c r="Q230" s="199"/>
      <c r="R230" s="200">
        <f>SUM(R231:R244)</f>
        <v>0.42182000000000003</v>
      </c>
      <c r="S230" s="199"/>
      <c r="T230" s="201">
        <f>SUM(T231:T244)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2" t="s">
        <v>80</v>
      </c>
      <c r="AT230" s="203" t="s">
        <v>69</v>
      </c>
      <c r="AU230" s="203" t="s">
        <v>78</v>
      </c>
      <c r="AY230" s="202" t="s">
        <v>122</v>
      </c>
      <c r="BK230" s="204">
        <f>SUM(BK231:BK244)</f>
        <v>0</v>
      </c>
    </row>
    <row r="231" s="2" customFormat="1" ht="24.15" customHeight="1">
      <c r="A231" s="40"/>
      <c r="B231" s="41"/>
      <c r="C231" s="207" t="s">
        <v>339</v>
      </c>
      <c r="D231" s="207" t="s">
        <v>126</v>
      </c>
      <c r="E231" s="208" t="s">
        <v>340</v>
      </c>
      <c r="F231" s="209" t="s">
        <v>341</v>
      </c>
      <c r="G231" s="210" t="s">
        <v>141</v>
      </c>
      <c r="H231" s="211">
        <v>843.63999999999999</v>
      </c>
      <c r="I231" s="212"/>
      <c r="J231" s="213">
        <f>ROUND(I231*H231,2)</f>
        <v>0</v>
      </c>
      <c r="K231" s="214"/>
      <c r="L231" s="46"/>
      <c r="M231" s="215" t="s">
        <v>19</v>
      </c>
      <c r="N231" s="216" t="s">
        <v>41</v>
      </c>
      <c r="O231" s="86"/>
      <c r="P231" s="217">
        <f>O231*H231</f>
        <v>0</v>
      </c>
      <c r="Q231" s="217">
        <v>0.00017000000000000001</v>
      </c>
      <c r="R231" s="217">
        <f>Q231*H231</f>
        <v>0.14341880000000001</v>
      </c>
      <c r="S231" s="217">
        <v>0</v>
      </c>
      <c r="T231" s="21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9" t="s">
        <v>231</v>
      </c>
      <c r="AT231" s="219" t="s">
        <v>126</v>
      </c>
      <c r="AU231" s="219" t="s">
        <v>80</v>
      </c>
      <c r="AY231" s="19" t="s">
        <v>122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9" t="s">
        <v>78</v>
      </c>
      <c r="BK231" s="220">
        <f>ROUND(I231*H231,2)</f>
        <v>0</v>
      </c>
      <c r="BL231" s="19" t="s">
        <v>231</v>
      </c>
      <c r="BM231" s="219" t="s">
        <v>342</v>
      </c>
    </row>
    <row r="232" s="2" customFormat="1">
      <c r="A232" s="40"/>
      <c r="B232" s="41"/>
      <c r="C232" s="42"/>
      <c r="D232" s="221" t="s">
        <v>132</v>
      </c>
      <c r="E232" s="42"/>
      <c r="F232" s="222" t="s">
        <v>343</v>
      </c>
      <c r="G232" s="42"/>
      <c r="H232" s="42"/>
      <c r="I232" s="223"/>
      <c r="J232" s="42"/>
      <c r="K232" s="42"/>
      <c r="L232" s="46"/>
      <c r="M232" s="224"/>
      <c r="N232" s="22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132</v>
      </c>
      <c r="AU232" s="19" t="s">
        <v>80</v>
      </c>
    </row>
    <row r="233" s="2" customFormat="1" ht="24.15" customHeight="1">
      <c r="A233" s="40"/>
      <c r="B233" s="41"/>
      <c r="C233" s="207" t="s">
        <v>287</v>
      </c>
      <c r="D233" s="207" t="s">
        <v>126</v>
      </c>
      <c r="E233" s="208" t="s">
        <v>344</v>
      </c>
      <c r="F233" s="209" t="s">
        <v>345</v>
      </c>
      <c r="G233" s="210" t="s">
        <v>141</v>
      </c>
      <c r="H233" s="211">
        <v>843.63999999999999</v>
      </c>
      <c r="I233" s="212"/>
      <c r="J233" s="213">
        <f>ROUND(I233*H233,2)</f>
        <v>0</v>
      </c>
      <c r="K233" s="214"/>
      <c r="L233" s="46"/>
      <c r="M233" s="215" t="s">
        <v>19</v>
      </c>
      <c r="N233" s="216" t="s">
        <v>41</v>
      </c>
      <c r="O233" s="86"/>
      <c r="P233" s="217">
        <f>O233*H233</f>
        <v>0</v>
      </c>
      <c r="Q233" s="217">
        <v>0.00050000000000000001</v>
      </c>
      <c r="R233" s="217">
        <f>Q233*H233</f>
        <v>0.42182000000000003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231</v>
      </c>
      <c r="AT233" s="219" t="s">
        <v>126</v>
      </c>
      <c r="AU233" s="219" t="s">
        <v>80</v>
      </c>
      <c r="AY233" s="19" t="s">
        <v>122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78</v>
      </c>
      <c r="BK233" s="220">
        <f>ROUND(I233*H233,2)</f>
        <v>0</v>
      </c>
      <c r="BL233" s="19" t="s">
        <v>231</v>
      </c>
      <c r="BM233" s="219" t="s">
        <v>346</v>
      </c>
    </row>
    <row r="234" s="2" customFormat="1">
      <c r="A234" s="40"/>
      <c r="B234" s="41"/>
      <c r="C234" s="42"/>
      <c r="D234" s="221" t="s">
        <v>132</v>
      </c>
      <c r="E234" s="42"/>
      <c r="F234" s="222" t="s">
        <v>347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132</v>
      </c>
      <c r="AU234" s="19" t="s">
        <v>80</v>
      </c>
    </row>
    <row r="235" s="13" customFormat="1">
      <c r="A235" s="13"/>
      <c r="B235" s="226"/>
      <c r="C235" s="227"/>
      <c r="D235" s="228" t="s">
        <v>134</v>
      </c>
      <c r="E235" s="229" t="s">
        <v>19</v>
      </c>
      <c r="F235" s="230" t="s">
        <v>199</v>
      </c>
      <c r="G235" s="227"/>
      <c r="H235" s="229" t="s">
        <v>19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134</v>
      </c>
      <c r="AU235" s="236" t="s">
        <v>80</v>
      </c>
      <c r="AV235" s="13" t="s">
        <v>78</v>
      </c>
      <c r="AW235" s="13" t="s">
        <v>32</v>
      </c>
      <c r="AX235" s="13" t="s">
        <v>70</v>
      </c>
      <c r="AY235" s="236" t="s">
        <v>122</v>
      </c>
    </row>
    <row r="236" s="14" customFormat="1">
      <c r="A236" s="14"/>
      <c r="B236" s="237"/>
      <c r="C236" s="238"/>
      <c r="D236" s="228" t="s">
        <v>134</v>
      </c>
      <c r="E236" s="239" t="s">
        <v>19</v>
      </c>
      <c r="F236" s="240" t="s">
        <v>180</v>
      </c>
      <c r="G236" s="238"/>
      <c r="H236" s="241">
        <v>583.79999999999995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134</v>
      </c>
      <c r="AU236" s="247" t="s">
        <v>80</v>
      </c>
      <c r="AV236" s="14" t="s">
        <v>80</v>
      </c>
      <c r="AW236" s="14" t="s">
        <v>32</v>
      </c>
      <c r="AX236" s="14" t="s">
        <v>70</v>
      </c>
      <c r="AY236" s="247" t="s">
        <v>122</v>
      </c>
    </row>
    <row r="237" s="16" customFormat="1">
      <c r="A237" s="16"/>
      <c r="B237" s="259"/>
      <c r="C237" s="260"/>
      <c r="D237" s="228" t="s">
        <v>134</v>
      </c>
      <c r="E237" s="261" t="s">
        <v>19</v>
      </c>
      <c r="F237" s="262" t="s">
        <v>192</v>
      </c>
      <c r="G237" s="260"/>
      <c r="H237" s="263">
        <v>583.79999999999995</v>
      </c>
      <c r="I237" s="264"/>
      <c r="J237" s="260"/>
      <c r="K237" s="260"/>
      <c r="L237" s="265"/>
      <c r="M237" s="266"/>
      <c r="N237" s="267"/>
      <c r="O237" s="267"/>
      <c r="P237" s="267"/>
      <c r="Q237" s="267"/>
      <c r="R237" s="267"/>
      <c r="S237" s="267"/>
      <c r="T237" s="268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69" t="s">
        <v>134</v>
      </c>
      <c r="AU237" s="269" t="s">
        <v>80</v>
      </c>
      <c r="AV237" s="16" t="s">
        <v>193</v>
      </c>
      <c r="AW237" s="16" t="s">
        <v>32</v>
      </c>
      <c r="AX237" s="16" t="s">
        <v>70</v>
      </c>
      <c r="AY237" s="269" t="s">
        <v>122</v>
      </c>
    </row>
    <row r="238" s="13" customFormat="1">
      <c r="A238" s="13"/>
      <c r="B238" s="226"/>
      <c r="C238" s="227"/>
      <c r="D238" s="228" t="s">
        <v>134</v>
      </c>
      <c r="E238" s="229" t="s">
        <v>19</v>
      </c>
      <c r="F238" s="230" t="s">
        <v>200</v>
      </c>
      <c r="G238" s="227"/>
      <c r="H238" s="229" t="s">
        <v>19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134</v>
      </c>
      <c r="AU238" s="236" t="s">
        <v>80</v>
      </c>
      <c r="AV238" s="13" t="s">
        <v>78</v>
      </c>
      <c r="AW238" s="13" t="s">
        <v>32</v>
      </c>
      <c r="AX238" s="13" t="s">
        <v>70</v>
      </c>
      <c r="AY238" s="236" t="s">
        <v>122</v>
      </c>
    </row>
    <row r="239" s="14" customFormat="1">
      <c r="A239" s="14"/>
      <c r="B239" s="237"/>
      <c r="C239" s="238"/>
      <c r="D239" s="228" t="s">
        <v>134</v>
      </c>
      <c r="E239" s="239" t="s">
        <v>19</v>
      </c>
      <c r="F239" s="240" t="s">
        <v>201</v>
      </c>
      <c r="G239" s="238"/>
      <c r="H239" s="241">
        <v>142.24000000000001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134</v>
      </c>
      <c r="AU239" s="247" t="s">
        <v>80</v>
      </c>
      <c r="AV239" s="14" t="s">
        <v>80</v>
      </c>
      <c r="AW239" s="14" t="s">
        <v>32</v>
      </c>
      <c r="AX239" s="14" t="s">
        <v>70</v>
      </c>
      <c r="AY239" s="247" t="s">
        <v>122</v>
      </c>
    </row>
    <row r="240" s="16" customFormat="1">
      <c r="A240" s="16"/>
      <c r="B240" s="259"/>
      <c r="C240" s="260"/>
      <c r="D240" s="228" t="s">
        <v>134</v>
      </c>
      <c r="E240" s="261" t="s">
        <v>19</v>
      </c>
      <c r="F240" s="262" t="s">
        <v>192</v>
      </c>
      <c r="G240" s="260"/>
      <c r="H240" s="263">
        <v>142.24000000000001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9" t="s">
        <v>134</v>
      </c>
      <c r="AU240" s="269" t="s">
        <v>80</v>
      </c>
      <c r="AV240" s="16" t="s">
        <v>193</v>
      </c>
      <c r="AW240" s="16" t="s">
        <v>32</v>
      </c>
      <c r="AX240" s="16" t="s">
        <v>70</v>
      </c>
      <c r="AY240" s="269" t="s">
        <v>122</v>
      </c>
    </row>
    <row r="241" s="13" customFormat="1">
      <c r="A241" s="13"/>
      <c r="B241" s="226"/>
      <c r="C241" s="227"/>
      <c r="D241" s="228" t="s">
        <v>134</v>
      </c>
      <c r="E241" s="229" t="s">
        <v>19</v>
      </c>
      <c r="F241" s="230" t="s">
        <v>202</v>
      </c>
      <c r="G241" s="227"/>
      <c r="H241" s="229" t="s">
        <v>19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134</v>
      </c>
      <c r="AU241" s="236" t="s">
        <v>80</v>
      </c>
      <c r="AV241" s="13" t="s">
        <v>78</v>
      </c>
      <c r="AW241" s="13" t="s">
        <v>32</v>
      </c>
      <c r="AX241" s="13" t="s">
        <v>70</v>
      </c>
      <c r="AY241" s="236" t="s">
        <v>122</v>
      </c>
    </row>
    <row r="242" s="14" customFormat="1">
      <c r="A242" s="14"/>
      <c r="B242" s="237"/>
      <c r="C242" s="238"/>
      <c r="D242" s="228" t="s">
        <v>134</v>
      </c>
      <c r="E242" s="239" t="s">
        <v>19</v>
      </c>
      <c r="F242" s="240" t="s">
        <v>203</v>
      </c>
      <c r="G242" s="238"/>
      <c r="H242" s="241">
        <v>117.59999999999999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134</v>
      </c>
      <c r="AU242" s="247" t="s">
        <v>80</v>
      </c>
      <c r="AV242" s="14" t="s">
        <v>80</v>
      </c>
      <c r="AW242" s="14" t="s">
        <v>32</v>
      </c>
      <c r="AX242" s="14" t="s">
        <v>70</v>
      </c>
      <c r="AY242" s="247" t="s">
        <v>122</v>
      </c>
    </row>
    <row r="243" s="16" customFormat="1">
      <c r="A243" s="16"/>
      <c r="B243" s="259"/>
      <c r="C243" s="260"/>
      <c r="D243" s="228" t="s">
        <v>134</v>
      </c>
      <c r="E243" s="261" t="s">
        <v>19</v>
      </c>
      <c r="F243" s="262" t="s">
        <v>192</v>
      </c>
      <c r="G243" s="260"/>
      <c r="H243" s="263">
        <v>117.59999999999999</v>
      </c>
      <c r="I243" s="264"/>
      <c r="J243" s="260"/>
      <c r="K243" s="260"/>
      <c r="L243" s="265"/>
      <c r="M243" s="266"/>
      <c r="N243" s="267"/>
      <c r="O243" s="267"/>
      <c r="P243" s="267"/>
      <c r="Q243" s="267"/>
      <c r="R243" s="267"/>
      <c r="S243" s="267"/>
      <c r="T243" s="268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69" t="s">
        <v>134</v>
      </c>
      <c r="AU243" s="269" t="s">
        <v>80</v>
      </c>
      <c r="AV243" s="16" t="s">
        <v>193</v>
      </c>
      <c r="AW243" s="16" t="s">
        <v>32</v>
      </c>
      <c r="AX243" s="16" t="s">
        <v>70</v>
      </c>
      <c r="AY243" s="269" t="s">
        <v>122</v>
      </c>
    </row>
    <row r="244" s="15" customFormat="1">
      <c r="A244" s="15"/>
      <c r="B244" s="248"/>
      <c r="C244" s="249"/>
      <c r="D244" s="228" t="s">
        <v>134</v>
      </c>
      <c r="E244" s="250" t="s">
        <v>19</v>
      </c>
      <c r="F244" s="251" t="s">
        <v>137</v>
      </c>
      <c r="G244" s="249"/>
      <c r="H244" s="252">
        <v>843.63999999999999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8" t="s">
        <v>134</v>
      </c>
      <c r="AU244" s="258" t="s">
        <v>80</v>
      </c>
      <c r="AV244" s="15" t="s">
        <v>130</v>
      </c>
      <c r="AW244" s="15" t="s">
        <v>32</v>
      </c>
      <c r="AX244" s="15" t="s">
        <v>78</v>
      </c>
      <c r="AY244" s="258" t="s">
        <v>122</v>
      </c>
    </row>
    <row r="245" s="12" customFormat="1" ht="25.92" customHeight="1">
      <c r="A245" s="12"/>
      <c r="B245" s="191"/>
      <c r="C245" s="192"/>
      <c r="D245" s="193" t="s">
        <v>69</v>
      </c>
      <c r="E245" s="194" t="s">
        <v>284</v>
      </c>
      <c r="F245" s="194" t="s">
        <v>348</v>
      </c>
      <c r="G245" s="192"/>
      <c r="H245" s="192"/>
      <c r="I245" s="195"/>
      <c r="J245" s="196">
        <f>BK245</f>
        <v>0</v>
      </c>
      <c r="K245" s="192"/>
      <c r="L245" s="197"/>
      <c r="M245" s="198"/>
      <c r="N245" s="199"/>
      <c r="O245" s="199"/>
      <c r="P245" s="200">
        <f>P246</f>
        <v>0</v>
      </c>
      <c r="Q245" s="199"/>
      <c r="R245" s="200">
        <f>R246</f>
        <v>0</v>
      </c>
      <c r="S245" s="199"/>
      <c r="T245" s="201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2" t="s">
        <v>193</v>
      </c>
      <c r="AT245" s="203" t="s">
        <v>69</v>
      </c>
      <c r="AU245" s="203" t="s">
        <v>70</v>
      </c>
      <c r="AY245" s="202" t="s">
        <v>122</v>
      </c>
      <c r="BK245" s="204">
        <f>BK246</f>
        <v>0</v>
      </c>
    </row>
    <row r="246" s="12" customFormat="1" ht="22.8" customHeight="1">
      <c r="A246" s="12"/>
      <c r="B246" s="191"/>
      <c r="C246" s="192"/>
      <c r="D246" s="193" t="s">
        <v>69</v>
      </c>
      <c r="E246" s="205" t="s">
        <v>349</v>
      </c>
      <c r="F246" s="205" t="s">
        <v>350</v>
      </c>
      <c r="G246" s="192"/>
      <c r="H246" s="192"/>
      <c r="I246" s="195"/>
      <c r="J246" s="206">
        <f>BK246</f>
        <v>0</v>
      </c>
      <c r="K246" s="192"/>
      <c r="L246" s="197"/>
      <c r="M246" s="198"/>
      <c r="N246" s="199"/>
      <c r="O246" s="199"/>
      <c r="P246" s="200">
        <f>P247</f>
        <v>0</v>
      </c>
      <c r="Q246" s="199"/>
      <c r="R246" s="200">
        <f>R247</f>
        <v>0</v>
      </c>
      <c r="S246" s="199"/>
      <c r="T246" s="201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2" t="s">
        <v>193</v>
      </c>
      <c r="AT246" s="203" t="s">
        <v>69</v>
      </c>
      <c r="AU246" s="203" t="s">
        <v>78</v>
      </c>
      <c r="AY246" s="202" t="s">
        <v>122</v>
      </c>
      <c r="BK246" s="204">
        <f>BK247</f>
        <v>0</v>
      </c>
    </row>
    <row r="247" s="2" customFormat="1" ht="16.5" customHeight="1">
      <c r="A247" s="40"/>
      <c r="B247" s="41"/>
      <c r="C247" s="207" t="s">
        <v>351</v>
      </c>
      <c r="D247" s="207" t="s">
        <v>126</v>
      </c>
      <c r="E247" s="208" t="s">
        <v>352</v>
      </c>
      <c r="F247" s="209" t="s">
        <v>353</v>
      </c>
      <c r="G247" s="210" t="s">
        <v>354</v>
      </c>
      <c r="H247" s="211">
        <v>1</v>
      </c>
      <c r="I247" s="212"/>
      <c r="J247" s="213">
        <f>ROUND(I247*H247,2)</f>
        <v>0</v>
      </c>
      <c r="K247" s="214"/>
      <c r="L247" s="46"/>
      <c r="M247" s="281" t="s">
        <v>19</v>
      </c>
      <c r="N247" s="282" t="s">
        <v>41</v>
      </c>
      <c r="O247" s="283"/>
      <c r="P247" s="284">
        <f>O247*H247</f>
        <v>0</v>
      </c>
      <c r="Q247" s="284">
        <v>0</v>
      </c>
      <c r="R247" s="284">
        <f>Q247*H247</f>
        <v>0</v>
      </c>
      <c r="S247" s="284">
        <v>0</v>
      </c>
      <c r="T247" s="28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9" t="s">
        <v>355</v>
      </c>
      <c r="AT247" s="219" t="s">
        <v>126</v>
      </c>
      <c r="AU247" s="219" t="s">
        <v>80</v>
      </c>
      <c r="AY247" s="19" t="s">
        <v>122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9" t="s">
        <v>78</v>
      </c>
      <c r="BK247" s="220">
        <f>ROUND(I247*H247,2)</f>
        <v>0</v>
      </c>
      <c r="BL247" s="19" t="s">
        <v>355</v>
      </c>
      <c r="BM247" s="219" t="s">
        <v>356</v>
      </c>
    </row>
    <row r="248" s="2" customFormat="1" ht="6.96" customHeight="1">
      <c r="A248" s="40"/>
      <c r="B248" s="61"/>
      <c r="C248" s="62"/>
      <c r="D248" s="62"/>
      <c r="E248" s="62"/>
      <c r="F248" s="62"/>
      <c r="G248" s="62"/>
      <c r="H248" s="62"/>
      <c r="I248" s="62"/>
      <c r="J248" s="62"/>
      <c r="K248" s="62"/>
      <c r="L248" s="46"/>
      <c r="M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</row>
  </sheetData>
  <sheetProtection sheet="1" autoFilter="0" formatColumns="0" formatRows="0" objects="1" scenarios="1" spinCount="100000" saltValue="YDP1991/muIClZZwA6mH5xmSXerMaKA2MOkofaMk3hH2tQReY0t39jE2MIGQ0aMb1VSzYr9ZVF5pjbNgo/jwvg==" hashValue="7Qyj5J2nrA0auJwwYZ+JoD+jgTDwBarMyPpylvqAs6VvQvnt2EMJGOft9SsfT5tY2rnj/jV7lq9wBj+C2R0MHw==" algorithmName="SHA-512" password="CC35"/>
  <autoFilter ref="C91:K24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2_02/631311131"/>
    <hyperlink ref="F101" r:id="rId2" display="https://podminky.urs.cz/item/CS_URS_2022_02/632451431"/>
    <hyperlink ref="F107" r:id="rId3" display="https://podminky.urs.cz/item/CS_URS_2022_02/919123111"/>
    <hyperlink ref="F111" r:id="rId4" display="https://podminky.urs.cz/item/CS_URS_2022_02/946113114"/>
    <hyperlink ref="F116" r:id="rId5" display="https://podminky.urs.cz/item/CS_URS_2022_02/946113214"/>
    <hyperlink ref="F121" r:id="rId6" display="https://podminky.urs.cz/item/CS_URS_2022_02/946113814"/>
    <hyperlink ref="F125" r:id="rId7" display="https://podminky.urs.cz/item/CS_URS_2022_02/952901221"/>
    <hyperlink ref="F136" r:id="rId8" display="https://podminky.urs.cz/item/CS_URS_2022_02/985132111"/>
    <hyperlink ref="F148" r:id="rId9" display="https://podminky.urs.cz/item/CS_URS_2022_01/985311212"/>
    <hyperlink ref="F152" r:id="rId10" display="https://podminky.urs.cz/item/CS_URS_2022_02/985321111"/>
    <hyperlink ref="F159" r:id="rId11" display="https://podminky.urs.cz/item/CS_URS_2022_02/985323111"/>
    <hyperlink ref="F164" r:id="rId12" display="https://podminky.urs.cz/item/CS_URS_2022_01/997013151"/>
    <hyperlink ref="F166" r:id="rId13" display="https://podminky.urs.cz/item/CS_URS_2022_01/997013501"/>
    <hyperlink ref="F168" r:id="rId14" display="https://podminky.urs.cz/item/CS_URS_2022_01/997013509"/>
    <hyperlink ref="F173" r:id="rId15" display="https://podminky.urs.cz/item/CS_URS_2022_01/997013631"/>
    <hyperlink ref="F176" r:id="rId16" display="https://podminky.urs.cz/item/CS_URS_2022_02/998014011"/>
    <hyperlink ref="F180" r:id="rId17" display="https://podminky.urs.cz/item/CS_URS_2022_01/712440831"/>
    <hyperlink ref="F184" r:id="rId18" display="https://podminky.urs.cz/item/CS_URS_2022_02/712771983"/>
    <hyperlink ref="F189" r:id="rId19" display="https://podminky.urs.cz/item/CS_URS_2022_02/762083122"/>
    <hyperlink ref="F193" r:id="rId20" display="https://podminky.urs.cz/item/CS_URS_2022_02/762335132"/>
    <hyperlink ref="F200" r:id="rId21" display="https://podminky.urs.cz/item/CS_URS_2022_01/762342216"/>
    <hyperlink ref="F207" r:id="rId22" display="https://podminky.urs.cz/item/CS_URS_2022_02/998762101"/>
    <hyperlink ref="F210" r:id="rId23" display="https://podminky.urs.cz/item/CS_URS_2022_01/764002811"/>
    <hyperlink ref="F217" r:id="rId24" display="https://podminky.urs.cz/item/CS_URS_2022_01/764511404"/>
    <hyperlink ref="F221" r:id="rId25" display="https://podminky.urs.cz/item/CS_URS_2022_01/764518422"/>
    <hyperlink ref="F225" r:id="rId26" display="https://podminky.urs.cz/item/CS_URS_2022_02/998764101"/>
    <hyperlink ref="F232" r:id="rId27" display="https://podminky.urs.cz/item/CS_URS_2022_02/783823155"/>
    <hyperlink ref="F234" r:id="rId28" display="https://podminky.urs.cz/item/CS_URS_2022_02/7838272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střechy budovy QZI1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17. 2. 2022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ROUND((SUM(BE82:BE89)),  2)</f>
        <v>0</v>
      </c>
      <c r="G33" s="40"/>
      <c r="H33" s="40"/>
      <c r="I33" s="150">
        <v>0.20999999999999999</v>
      </c>
      <c r="J33" s="149">
        <f>ROUND(((SUM(BE82:BE89))*I33),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ROUND((SUM(BF82:BF89)),  2)</f>
        <v>0</v>
      </c>
      <c r="G34" s="40"/>
      <c r="H34" s="40"/>
      <c r="I34" s="150">
        <v>0.14999999999999999</v>
      </c>
      <c r="J34" s="149">
        <f>ROUND(((SUM(BF82:BF89))*I34),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ROUND((SUM(BG82:BG89)),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ROUND((SUM(BH82:BH89)),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ROUND((SUM(BI82:BI89)),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střechy budovy QZI1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FN Olomouc</v>
      </c>
      <c r="G52" s="42"/>
      <c r="H52" s="42"/>
      <c r="I52" s="34" t="s">
        <v>23</v>
      </c>
      <c r="J52" s="74" t="str">
        <f>IF(J12="","",J12)</f>
        <v>17. 2. 2022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358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359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360</v>
      </c>
      <c r="E62" s="176"/>
      <c r="F62" s="176"/>
      <c r="G62" s="176"/>
      <c r="H62" s="176"/>
      <c r="I62" s="176"/>
      <c r="J62" s="177">
        <f>J87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107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Oprava střechy budovy QZI1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88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VRN - Vedlejší a ostatní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FN Olomouc</v>
      </c>
      <c r="G76" s="42"/>
      <c r="H76" s="42"/>
      <c r="I76" s="34" t="s">
        <v>23</v>
      </c>
      <c r="J76" s="74" t="str">
        <f>IF(J12="","",J12)</f>
        <v>17. 2. 2022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 xml:space="preserve"> </v>
      </c>
      <c r="G78" s="42"/>
      <c r="H78" s="42"/>
      <c r="I78" s="34" t="s">
        <v>31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33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108</v>
      </c>
      <c r="D81" s="182" t="s">
        <v>55</v>
      </c>
      <c r="E81" s="182" t="s">
        <v>51</v>
      </c>
      <c r="F81" s="182" t="s">
        <v>52</v>
      </c>
      <c r="G81" s="182" t="s">
        <v>109</v>
      </c>
      <c r="H81" s="182" t="s">
        <v>110</v>
      </c>
      <c r="I81" s="182" t="s">
        <v>111</v>
      </c>
      <c r="J81" s="183" t="s">
        <v>92</v>
      </c>
      <c r="K81" s="184" t="s">
        <v>112</v>
      </c>
      <c r="L81" s="185"/>
      <c r="M81" s="94" t="s">
        <v>19</v>
      </c>
      <c r="N81" s="95" t="s">
        <v>40</v>
      </c>
      <c r="O81" s="95" t="s">
        <v>113</v>
      </c>
      <c r="P81" s="95" t="s">
        <v>114</v>
      </c>
      <c r="Q81" s="95" t="s">
        <v>115</v>
      </c>
      <c r="R81" s="95" t="s">
        <v>116</v>
      </c>
      <c r="S81" s="95" t="s">
        <v>117</v>
      </c>
      <c r="T81" s="96" t="s">
        <v>118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119</v>
      </c>
      <c r="D82" s="42"/>
      <c r="E82" s="42"/>
      <c r="F82" s="42"/>
      <c r="G82" s="42"/>
      <c r="H82" s="42"/>
      <c r="I82" s="42"/>
      <c r="J82" s="186">
        <f>BK82</f>
        <v>0</v>
      </c>
      <c r="K82" s="42"/>
      <c r="L82" s="46"/>
      <c r="M82" s="97"/>
      <c r="N82" s="187"/>
      <c r="O82" s="98"/>
      <c r="P82" s="188">
        <f>P83</f>
        <v>0</v>
      </c>
      <c r="Q82" s="98"/>
      <c r="R82" s="188">
        <f>R83</f>
        <v>0</v>
      </c>
      <c r="S82" s="98"/>
      <c r="T82" s="189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69</v>
      </c>
      <c r="AU82" s="19" t="s">
        <v>93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69</v>
      </c>
      <c r="E83" s="194" t="s">
        <v>81</v>
      </c>
      <c r="F83" s="194" t="s">
        <v>361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P84+P87</f>
        <v>0</v>
      </c>
      <c r="Q83" s="199"/>
      <c r="R83" s="200">
        <f>R84+R87</f>
        <v>0</v>
      </c>
      <c r="S83" s="199"/>
      <c r="T83" s="201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136</v>
      </c>
      <c r="AT83" s="203" t="s">
        <v>69</v>
      </c>
      <c r="AU83" s="203" t="s">
        <v>70</v>
      </c>
      <c r="AY83" s="202" t="s">
        <v>122</v>
      </c>
      <c r="BK83" s="204">
        <f>BK84+BK87</f>
        <v>0</v>
      </c>
    </row>
    <row r="84" s="12" customFormat="1" ht="22.8" customHeight="1">
      <c r="A84" s="12"/>
      <c r="B84" s="191"/>
      <c r="C84" s="192"/>
      <c r="D84" s="193" t="s">
        <v>69</v>
      </c>
      <c r="E84" s="205" t="s">
        <v>362</v>
      </c>
      <c r="F84" s="205" t="s">
        <v>363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SUM(P85:P86)</f>
        <v>0</v>
      </c>
      <c r="Q84" s="199"/>
      <c r="R84" s="200">
        <f>SUM(R85:R86)</f>
        <v>0</v>
      </c>
      <c r="S84" s="199"/>
      <c r="T84" s="201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136</v>
      </c>
      <c r="AT84" s="203" t="s">
        <v>69</v>
      </c>
      <c r="AU84" s="203" t="s">
        <v>78</v>
      </c>
      <c r="AY84" s="202" t="s">
        <v>122</v>
      </c>
      <c r="BK84" s="204">
        <f>SUM(BK85:BK86)</f>
        <v>0</v>
      </c>
    </row>
    <row r="85" s="2" customFormat="1" ht="16.5" customHeight="1">
      <c r="A85" s="40"/>
      <c r="B85" s="41"/>
      <c r="C85" s="207" t="s">
        <v>78</v>
      </c>
      <c r="D85" s="207" t="s">
        <v>126</v>
      </c>
      <c r="E85" s="208" t="s">
        <v>364</v>
      </c>
      <c r="F85" s="209" t="s">
        <v>363</v>
      </c>
      <c r="G85" s="210" t="s">
        <v>354</v>
      </c>
      <c r="H85" s="211">
        <v>1</v>
      </c>
      <c r="I85" s="212"/>
      <c r="J85" s="213">
        <f>ROUND(I85*H85,2)</f>
        <v>0</v>
      </c>
      <c r="K85" s="214"/>
      <c r="L85" s="46"/>
      <c r="M85" s="215" t="s">
        <v>19</v>
      </c>
      <c r="N85" s="216" t="s">
        <v>41</v>
      </c>
      <c r="O85" s="86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365</v>
      </c>
      <c r="AT85" s="219" t="s">
        <v>126</v>
      </c>
      <c r="AU85" s="219" t="s">
        <v>80</v>
      </c>
      <c r="AY85" s="19" t="s">
        <v>122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78</v>
      </c>
      <c r="BK85" s="220">
        <f>ROUND(I85*H85,2)</f>
        <v>0</v>
      </c>
      <c r="BL85" s="19" t="s">
        <v>365</v>
      </c>
      <c r="BM85" s="219" t="s">
        <v>366</v>
      </c>
    </row>
    <row r="86" s="2" customFormat="1">
      <c r="A86" s="40"/>
      <c r="B86" s="41"/>
      <c r="C86" s="42"/>
      <c r="D86" s="221" t="s">
        <v>132</v>
      </c>
      <c r="E86" s="42"/>
      <c r="F86" s="222" t="s">
        <v>367</v>
      </c>
      <c r="G86" s="42"/>
      <c r="H86" s="42"/>
      <c r="I86" s="223"/>
      <c r="J86" s="42"/>
      <c r="K86" s="42"/>
      <c r="L86" s="46"/>
      <c r="M86" s="224"/>
      <c r="N86" s="22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132</v>
      </c>
      <c r="AU86" s="19" t="s">
        <v>80</v>
      </c>
    </row>
    <row r="87" s="12" customFormat="1" ht="22.8" customHeight="1">
      <c r="A87" s="12"/>
      <c r="B87" s="191"/>
      <c r="C87" s="192"/>
      <c r="D87" s="193" t="s">
        <v>69</v>
      </c>
      <c r="E87" s="205" t="s">
        <v>368</v>
      </c>
      <c r="F87" s="205" t="s">
        <v>369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SUM(P88:P89)</f>
        <v>0</v>
      </c>
      <c r="Q87" s="199"/>
      <c r="R87" s="200">
        <f>SUM(R88:R89)</f>
        <v>0</v>
      </c>
      <c r="S87" s="199"/>
      <c r="T87" s="201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136</v>
      </c>
      <c r="AT87" s="203" t="s">
        <v>69</v>
      </c>
      <c r="AU87" s="203" t="s">
        <v>78</v>
      </c>
      <c r="AY87" s="202" t="s">
        <v>122</v>
      </c>
      <c r="BK87" s="204">
        <f>SUM(BK88:BK89)</f>
        <v>0</v>
      </c>
    </row>
    <row r="88" s="2" customFormat="1" ht="16.5" customHeight="1">
      <c r="A88" s="40"/>
      <c r="B88" s="41"/>
      <c r="C88" s="207" t="s">
        <v>80</v>
      </c>
      <c r="D88" s="207" t="s">
        <v>126</v>
      </c>
      <c r="E88" s="208" t="s">
        <v>370</v>
      </c>
      <c r="F88" s="209" t="s">
        <v>369</v>
      </c>
      <c r="G88" s="210" t="s">
        <v>354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41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365</v>
      </c>
      <c r="AT88" s="219" t="s">
        <v>126</v>
      </c>
      <c r="AU88" s="219" t="s">
        <v>80</v>
      </c>
      <c r="AY88" s="19" t="s">
        <v>122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78</v>
      </c>
      <c r="BK88" s="220">
        <f>ROUND(I88*H88,2)</f>
        <v>0</v>
      </c>
      <c r="BL88" s="19" t="s">
        <v>365</v>
      </c>
      <c r="BM88" s="219" t="s">
        <v>371</v>
      </c>
    </row>
    <row r="89" s="2" customFormat="1">
      <c r="A89" s="40"/>
      <c r="B89" s="41"/>
      <c r="C89" s="42"/>
      <c r="D89" s="221" t="s">
        <v>132</v>
      </c>
      <c r="E89" s="42"/>
      <c r="F89" s="222" t="s">
        <v>372</v>
      </c>
      <c r="G89" s="42"/>
      <c r="H89" s="42"/>
      <c r="I89" s="223"/>
      <c r="J89" s="42"/>
      <c r="K89" s="42"/>
      <c r="L89" s="46"/>
      <c r="M89" s="286"/>
      <c r="N89" s="287"/>
      <c r="O89" s="283"/>
      <c r="P89" s="283"/>
      <c r="Q89" s="283"/>
      <c r="R89" s="283"/>
      <c r="S89" s="283"/>
      <c r="T89" s="288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132</v>
      </c>
      <c r="AU89" s="19" t="s">
        <v>80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mutDPQFBcYfdhotlyDWsprFlHnOogelVs5oswIdr7CbEppRxgAyxPRGotY7wtMROOqOgQHu6RO4a6s0hS+1EIA==" hashValue="9NkvqQv3UIvBe7YsljOcfY6djhfQlQJfQbNMQqqYv6pDaT6TpBuG5v3Zj7x8wqLimn+t+qe019Di0RFSqGR2hg==" algorithmName="SHA-512" password="CC35"/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1/030001000"/>
    <hyperlink ref="F89" r:id="rId2" display="https://podminky.urs.cz/item/CS_URS_2022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střechy budovy QZI1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373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17. 2. 2022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ROUND((SUM(BE83:BE123)),  2)</f>
        <v>0</v>
      </c>
      <c r="G33" s="40"/>
      <c r="H33" s="40"/>
      <c r="I33" s="150">
        <v>0.20999999999999999</v>
      </c>
      <c r="J33" s="149">
        <f>ROUND(((SUM(BE83:BE123))*I33),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ROUND((SUM(BF83:BF123)),  2)</f>
        <v>0</v>
      </c>
      <c r="G34" s="40"/>
      <c r="H34" s="40"/>
      <c r="I34" s="150">
        <v>0.14999999999999999</v>
      </c>
      <c r="J34" s="149">
        <f>ROUND(((SUM(BF83:BF123))*I34),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ROUND((SUM(BG83:BG123)),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ROUND((SUM(BH83:BH123)),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ROUND((SUM(BI83:BI123)),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střechy budovy QZI1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SO02 - Demolice vrátnice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FN Olomouc</v>
      </c>
      <c r="G52" s="42"/>
      <c r="H52" s="42"/>
      <c r="I52" s="34" t="s">
        <v>23</v>
      </c>
      <c r="J52" s="74" t="str">
        <f>IF(J12="","",J12)</f>
        <v>17. 2. 2022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374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J103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J113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107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Oprava střechy budovy QZI1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88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SO02 - Demolice vrátnice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FN Olomouc</v>
      </c>
      <c r="G77" s="42"/>
      <c r="H77" s="42"/>
      <c r="I77" s="34" t="s">
        <v>23</v>
      </c>
      <c r="J77" s="74" t="str">
        <f>IF(J12="","",J12)</f>
        <v>17. 2. 2022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31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33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108</v>
      </c>
      <c r="D82" s="182" t="s">
        <v>55</v>
      </c>
      <c r="E82" s="182" t="s">
        <v>51</v>
      </c>
      <c r="F82" s="182" t="s">
        <v>52</v>
      </c>
      <c r="G82" s="182" t="s">
        <v>109</v>
      </c>
      <c r="H82" s="182" t="s">
        <v>110</v>
      </c>
      <c r="I82" s="182" t="s">
        <v>111</v>
      </c>
      <c r="J82" s="183" t="s">
        <v>92</v>
      </c>
      <c r="K82" s="184" t="s">
        <v>112</v>
      </c>
      <c r="L82" s="185"/>
      <c r="M82" s="94" t="s">
        <v>19</v>
      </c>
      <c r="N82" s="95" t="s">
        <v>40</v>
      </c>
      <c r="O82" s="95" t="s">
        <v>113</v>
      </c>
      <c r="P82" s="95" t="s">
        <v>114</v>
      </c>
      <c r="Q82" s="95" t="s">
        <v>115</v>
      </c>
      <c r="R82" s="95" t="s">
        <v>116</v>
      </c>
      <c r="S82" s="95" t="s">
        <v>117</v>
      </c>
      <c r="T82" s="96" t="s">
        <v>118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119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</f>
        <v>0</v>
      </c>
      <c r="Q83" s="98"/>
      <c r="R83" s="188">
        <f>R84</f>
        <v>0</v>
      </c>
      <c r="S83" s="98"/>
      <c r="T83" s="189">
        <f>T84</f>
        <v>24.710699999999999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69</v>
      </c>
      <c r="AU83" s="19" t="s">
        <v>93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69</v>
      </c>
      <c r="E84" s="194" t="s">
        <v>120</v>
      </c>
      <c r="F84" s="194" t="s">
        <v>121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P85+P103+P113</f>
        <v>0</v>
      </c>
      <c r="Q84" s="199"/>
      <c r="R84" s="200">
        <f>R85+R103+R113</f>
        <v>0</v>
      </c>
      <c r="S84" s="199"/>
      <c r="T84" s="201">
        <f>T85+T103+T113</f>
        <v>24.710699999999999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78</v>
      </c>
      <c r="AT84" s="203" t="s">
        <v>69</v>
      </c>
      <c r="AU84" s="203" t="s">
        <v>70</v>
      </c>
      <c r="AY84" s="202" t="s">
        <v>122</v>
      </c>
      <c r="BK84" s="204">
        <f>BK85+BK103+BK113</f>
        <v>0</v>
      </c>
    </row>
    <row r="85" s="12" customFormat="1" ht="22.8" customHeight="1">
      <c r="A85" s="12"/>
      <c r="B85" s="191"/>
      <c r="C85" s="192"/>
      <c r="D85" s="193" t="s">
        <v>69</v>
      </c>
      <c r="E85" s="205" t="s">
        <v>78</v>
      </c>
      <c r="F85" s="205" t="s">
        <v>375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SUM(P86:P102)</f>
        <v>0</v>
      </c>
      <c r="Q85" s="199"/>
      <c r="R85" s="200">
        <f>SUM(R86:R102)</f>
        <v>0</v>
      </c>
      <c r="S85" s="199"/>
      <c r="T85" s="201">
        <f>SUM(T86:T102)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78</v>
      </c>
      <c r="AT85" s="203" t="s">
        <v>69</v>
      </c>
      <c r="AU85" s="203" t="s">
        <v>78</v>
      </c>
      <c r="AY85" s="202" t="s">
        <v>122</v>
      </c>
      <c r="BK85" s="204">
        <f>SUM(BK86:BK102)</f>
        <v>0</v>
      </c>
    </row>
    <row r="86" s="2" customFormat="1" ht="37.8" customHeight="1">
      <c r="A86" s="40"/>
      <c r="B86" s="41"/>
      <c r="C86" s="207" t="s">
        <v>310</v>
      </c>
      <c r="D86" s="207" t="s">
        <v>126</v>
      </c>
      <c r="E86" s="208" t="s">
        <v>376</v>
      </c>
      <c r="F86" s="209" t="s">
        <v>377</v>
      </c>
      <c r="G86" s="210" t="s">
        <v>129</v>
      </c>
      <c r="H86" s="211">
        <v>10.710000000000001</v>
      </c>
      <c r="I86" s="212"/>
      <c r="J86" s="213">
        <f>ROUND(I86*H86,2)</f>
        <v>0</v>
      </c>
      <c r="K86" s="214"/>
      <c r="L86" s="46"/>
      <c r="M86" s="215" t="s">
        <v>19</v>
      </c>
      <c r="N86" s="216" t="s">
        <v>41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130</v>
      </c>
      <c r="AT86" s="219" t="s">
        <v>126</v>
      </c>
      <c r="AU86" s="219" t="s">
        <v>80</v>
      </c>
      <c r="AY86" s="19" t="s">
        <v>122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78</v>
      </c>
      <c r="BK86" s="220">
        <f>ROUND(I86*H86,2)</f>
        <v>0</v>
      </c>
      <c r="BL86" s="19" t="s">
        <v>130</v>
      </c>
      <c r="BM86" s="219" t="s">
        <v>378</v>
      </c>
    </row>
    <row r="87" s="2" customFormat="1">
      <c r="A87" s="40"/>
      <c r="B87" s="41"/>
      <c r="C87" s="42"/>
      <c r="D87" s="221" t="s">
        <v>132</v>
      </c>
      <c r="E87" s="42"/>
      <c r="F87" s="222" t="s">
        <v>379</v>
      </c>
      <c r="G87" s="42"/>
      <c r="H87" s="42"/>
      <c r="I87" s="223"/>
      <c r="J87" s="42"/>
      <c r="K87" s="42"/>
      <c r="L87" s="46"/>
      <c r="M87" s="224"/>
      <c r="N87" s="22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132</v>
      </c>
      <c r="AU87" s="19" t="s">
        <v>80</v>
      </c>
    </row>
    <row r="88" s="13" customFormat="1">
      <c r="A88" s="13"/>
      <c r="B88" s="226"/>
      <c r="C88" s="227"/>
      <c r="D88" s="228" t="s">
        <v>134</v>
      </c>
      <c r="E88" s="229" t="s">
        <v>19</v>
      </c>
      <c r="F88" s="230" t="s">
        <v>380</v>
      </c>
      <c r="G88" s="227"/>
      <c r="H88" s="229" t="s">
        <v>19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134</v>
      </c>
      <c r="AU88" s="236" t="s">
        <v>80</v>
      </c>
      <c r="AV88" s="13" t="s">
        <v>78</v>
      </c>
      <c r="AW88" s="13" t="s">
        <v>32</v>
      </c>
      <c r="AX88" s="13" t="s">
        <v>70</v>
      </c>
      <c r="AY88" s="236" t="s">
        <v>122</v>
      </c>
    </row>
    <row r="89" s="14" customFormat="1">
      <c r="A89" s="14"/>
      <c r="B89" s="237"/>
      <c r="C89" s="238"/>
      <c r="D89" s="228" t="s">
        <v>134</v>
      </c>
      <c r="E89" s="239" t="s">
        <v>19</v>
      </c>
      <c r="F89" s="240" t="s">
        <v>381</v>
      </c>
      <c r="G89" s="238"/>
      <c r="H89" s="241">
        <v>10.710000000000001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134</v>
      </c>
      <c r="AU89" s="247" t="s">
        <v>80</v>
      </c>
      <c r="AV89" s="14" t="s">
        <v>80</v>
      </c>
      <c r="AW89" s="14" t="s">
        <v>32</v>
      </c>
      <c r="AX89" s="14" t="s">
        <v>70</v>
      </c>
      <c r="AY89" s="247" t="s">
        <v>122</v>
      </c>
    </row>
    <row r="90" s="15" customFormat="1">
      <c r="A90" s="15"/>
      <c r="B90" s="248"/>
      <c r="C90" s="249"/>
      <c r="D90" s="228" t="s">
        <v>134</v>
      </c>
      <c r="E90" s="250" t="s">
        <v>19</v>
      </c>
      <c r="F90" s="251" t="s">
        <v>137</v>
      </c>
      <c r="G90" s="249"/>
      <c r="H90" s="252">
        <v>10.710000000000001</v>
      </c>
      <c r="I90" s="253"/>
      <c r="J90" s="249"/>
      <c r="K90" s="249"/>
      <c r="L90" s="254"/>
      <c r="M90" s="255"/>
      <c r="N90" s="256"/>
      <c r="O90" s="256"/>
      <c r="P90" s="256"/>
      <c r="Q90" s="256"/>
      <c r="R90" s="256"/>
      <c r="S90" s="256"/>
      <c r="T90" s="257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8" t="s">
        <v>134</v>
      </c>
      <c r="AU90" s="258" t="s">
        <v>80</v>
      </c>
      <c r="AV90" s="15" t="s">
        <v>130</v>
      </c>
      <c r="AW90" s="15" t="s">
        <v>32</v>
      </c>
      <c r="AX90" s="15" t="s">
        <v>78</v>
      </c>
      <c r="AY90" s="258" t="s">
        <v>122</v>
      </c>
    </row>
    <row r="91" s="2" customFormat="1" ht="24.15" customHeight="1">
      <c r="A91" s="40"/>
      <c r="B91" s="41"/>
      <c r="C91" s="207" t="s">
        <v>315</v>
      </c>
      <c r="D91" s="207" t="s">
        <v>126</v>
      </c>
      <c r="E91" s="208" t="s">
        <v>382</v>
      </c>
      <c r="F91" s="209" t="s">
        <v>383</v>
      </c>
      <c r="G91" s="210" t="s">
        <v>129</v>
      </c>
      <c r="H91" s="211">
        <v>10.710000000000001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41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130</v>
      </c>
      <c r="AT91" s="219" t="s">
        <v>126</v>
      </c>
      <c r="AU91" s="219" t="s">
        <v>80</v>
      </c>
      <c r="AY91" s="19" t="s">
        <v>122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78</v>
      </c>
      <c r="BK91" s="220">
        <f>ROUND(I91*H91,2)</f>
        <v>0</v>
      </c>
      <c r="BL91" s="19" t="s">
        <v>130</v>
      </c>
      <c r="BM91" s="219" t="s">
        <v>384</v>
      </c>
    </row>
    <row r="92" s="2" customFormat="1">
      <c r="A92" s="40"/>
      <c r="B92" s="41"/>
      <c r="C92" s="42"/>
      <c r="D92" s="221" t="s">
        <v>132</v>
      </c>
      <c r="E92" s="42"/>
      <c r="F92" s="222" t="s">
        <v>385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132</v>
      </c>
      <c r="AU92" s="19" t="s">
        <v>80</v>
      </c>
    </row>
    <row r="93" s="2" customFormat="1" ht="24.15" customHeight="1">
      <c r="A93" s="40"/>
      <c r="B93" s="41"/>
      <c r="C93" s="207" t="s">
        <v>136</v>
      </c>
      <c r="D93" s="207" t="s">
        <v>126</v>
      </c>
      <c r="E93" s="208" t="s">
        <v>386</v>
      </c>
      <c r="F93" s="209" t="s">
        <v>387</v>
      </c>
      <c r="G93" s="210" t="s">
        <v>129</v>
      </c>
      <c r="H93" s="211">
        <v>10.710000000000001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41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130</v>
      </c>
      <c r="AT93" s="219" t="s">
        <v>126</v>
      </c>
      <c r="AU93" s="219" t="s">
        <v>80</v>
      </c>
      <c r="AY93" s="19" t="s">
        <v>122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78</v>
      </c>
      <c r="BK93" s="220">
        <f>ROUND(I93*H93,2)</f>
        <v>0</v>
      </c>
      <c r="BL93" s="19" t="s">
        <v>130</v>
      </c>
      <c r="BM93" s="219" t="s">
        <v>388</v>
      </c>
    </row>
    <row r="94" s="2" customFormat="1">
      <c r="A94" s="40"/>
      <c r="B94" s="41"/>
      <c r="C94" s="42"/>
      <c r="D94" s="221" t="s">
        <v>132</v>
      </c>
      <c r="E94" s="42"/>
      <c r="F94" s="222" t="s">
        <v>389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132</v>
      </c>
      <c r="AU94" s="19" t="s">
        <v>80</v>
      </c>
    </row>
    <row r="95" s="13" customFormat="1">
      <c r="A95" s="13"/>
      <c r="B95" s="226"/>
      <c r="C95" s="227"/>
      <c r="D95" s="228" t="s">
        <v>134</v>
      </c>
      <c r="E95" s="229" t="s">
        <v>19</v>
      </c>
      <c r="F95" s="230" t="s">
        <v>390</v>
      </c>
      <c r="G95" s="227"/>
      <c r="H95" s="229" t="s">
        <v>19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134</v>
      </c>
      <c r="AU95" s="236" t="s">
        <v>80</v>
      </c>
      <c r="AV95" s="13" t="s">
        <v>78</v>
      </c>
      <c r="AW95" s="13" t="s">
        <v>32</v>
      </c>
      <c r="AX95" s="13" t="s">
        <v>70</v>
      </c>
      <c r="AY95" s="236" t="s">
        <v>122</v>
      </c>
    </row>
    <row r="96" s="14" customFormat="1">
      <c r="A96" s="14"/>
      <c r="B96" s="237"/>
      <c r="C96" s="238"/>
      <c r="D96" s="228" t="s">
        <v>134</v>
      </c>
      <c r="E96" s="239" t="s">
        <v>19</v>
      </c>
      <c r="F96" s="240" t="s">
        <v>381</v>
      </c>
      <c r="G96" s="238"/>
      <c r="H96" s="241">
        <v>10.710000000000001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134</v>
      </c>
      <c r="AU96" s="247" t="s">
        <v>80</v>
      </c>
      <c r="AV96" s="14" t="s">
        <v>80</v>
      </c>
      <c r="AW96" s="14" t="s">
        <v>32</v>
      </c>
      <c r="AX96" s="14" t="s">
        <v>70</v>
      </c>
      <c r="AY96" s="247" t="s">
        <v>122</v>
      </c>
    </row>
    <row r="97" s="15" customFormat="1">
      <c r="A97" s="15"/>
      <c r="B97" s="248"/>
      <c r="C97" s="249"/>
      <c r="D97" s="228" t="s">
        <v>134</v>
      </c>
      <c r="E97" s="250" t="s">
        <v>19</v>
      </c>
      <c r="F97" s="251" t="s">
        <v>137</v>
      </c>
      <c r="G97" s="249"/>
      <c r="H97" s="252">
        <v>10.710000000000001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134</v>
      </c>
      <c r="AU97" s="258" t="s">
        <v>80</v>
      </c>
      <c r="AV97" s="15" t="s">
        <v>130</v>
      </c>
      <c r="AW97" s="15" t="s">
        <v>32</v>
      </c>
      <c r="AX97" s="15" t="s">
        <v>78</v>
      </c>
      <c r="AY97" s="258" t="s">
        <v>122</v>
      </c>
    </row>
    <row r="98" s="2" customFormat="1" ht="21.75" customHeight="1">
      <c r="A98" s="40"/>
      <c r="B98" s="41"/>
      <c r="C98" s="207" t="s">
        <v>123</v>
      </c>
      <c r="D98" s="207" t="s">
        <v>126</v>
      </c>
      <c r="E98" s="208" t="s">
        <v>391</v>
      </c>
      <c r="F98" s="209" t="s">
        <v>392</v>
      </c>
      <c r="G98" s="210" t="s">
        <v>141</v>
      </c>
      <c r="H98" s="211">
        <v>17.219999999999999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41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130</v>
      </c>
      <c r="AT98" s="219" t="s">
        <v>126</v>
      </c>
      <c r="AU98" s="219" t="s">
        <v>80</v>
      </c>
      <c r="AY98" s="19" t="s">
        <v>122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78</v>
      </c>
      <c r="BK98" s="220">
        <f>ROUND(I98*H98,2)</f>
        <v>0</v>
      </c>
      <c r="BL98" s="19" t="s">
        <v>130</v>
      </c>
      <c r="BM98" s="219" t="s">
        <v>393</v>
      </c>
    </row>
    <row r="99" s="2" customFormat="1">
      <c r="A99" s="40"/>
      <c r="B99" s="41"/>
      <c r="C99" s="42"/>
      <c r="D99" s="221" t="s">
        <v>132</v>
      </c>
      <c r="E99" s="42"/>
      <c r="F99" s="222" t="s">
        <v>394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132</v>
      </c>
      <c r="AU99" s="19" t="s">
        <v>80</v>
      </c>
    </row>
    <row r="100" s="13" customFormat="1">
      <c r="A100" s="13"/>
      <c r="B100" s="226"/>
      <c r="C100" s="227"/>
      <c r="D100" s="228" t="s">
        <v>134</v>
      </c>
      <c r="E100" s="229" t="s">
        <v>19</v>
      </c>
      <c r="F100" s="230" t="s">
        <v>395</v>
      </c>
      <c r="G100" s="227"/>
      <c r="H100" s="229" t="s">
        <v>19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134</v>
      </c>
      <c r="AU100" s="236" t="s">
        <v>80</v>
      </c>
      <c r="AV100" s="13" t="s">
        <v>78</v>
      </c>
      <c r="AW100" s="13" t="s">
        <v>32</v>
      </c>
      <c r="AX100" s="13" t="s">
        <v>70</v>
      </c>
      <c r="AY100" s="236" t="s">
        <v>122</v>
      </c>
    </row>
    <row r="101" s="14" customFormat="1">
      <c r="A101" s="14"/>
      <c r="B101" s="237"/>
      <c r="C101" s="238"/>
      <c r="D101" s="228" t="s">
        <v>134</v>
      </c>
      <c r="E101" s="239" t="s">
        <v>19</v>
      </c>
      <c r="F101" s="240" t="s">
        <v>396</v>
      </c>
      <c r="G101" s="238"/>
      <c r="H101" s="241">
        <v>17.219999999999999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134</v>
      </c>
      <c r="AU101" s="247" t="s">
        <v>80</v>
      </c>
      <c r="AV101" s="14" t="s">
        <v>80</v>
      </c>
      <c r="AW101" s="14" t="s">
        <v>32</v>
      </c>
      <c r="AX101" s="14" t="s">
        <v>70</v>
      </c>
      <c r="AY101" s="247" t="s">
        <v>122</v>
      </c>
    </row>
    <row r="102" s="15" customFormat="1">
      <c r="A102" s="15"/>
      <c r="B102" s="248"/>
      <c r="C102" s="249"/>
      <c r="D102" s="228" t="s">
        <v>134</v>
      </c>
      <c r="E102" s="250" t="s">
        <v>19</v>
      </c>
      <c r="F102" s="251" t="s">
        <v>137</v>
      </c>
      <c r="G102" s="249"/>
      <c r="H102" s="252">
        <v>17.219999999999999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8" t="s">
        <v>134</v>
      </c>
      <c r="AU102" s="258" t="s">
        <v>80</v>
      </c>
      <c r="AV102" s="15" t="s">
        <v>130</v>
      </c>
      <c r="AW102" s="15" t="s">
        <v>32</v>
      </c>
      <c r="AX102" s="15" t="s">
        <v>78</v>
      </c>
      <c r="AY102" s="258" t="s">
        <v>122</v>
      </c>
    </row>
    <row r="103" s="12" customFormat="1" ht="22.8" customHeight="1">
      <c r="A103" s="12"/>
      <c r="B103" s="191"/>
      <c r="C103" s="192"/>
      <c r="D103" s="193" t="s">
        <v>69</v>
      </c>
      <c r="E103" s="205" t="s">
        <v>146</v>
      </c>
      <c r="F103" s="205" t="s">
        <v>147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SUM(P104:P112)</f>
        <v>0</v>
      </c>
      <c r="Q103" s="199"/>
      <c r="R103" s="200">
        <f>SUM(R104:R112)</f>
        <v>0</v>
      </c>
      <c r="S103" s="199"/>
      <c r="T103" s="201">
        <f>SUM(T104:T112)</f>
        <v>24.710699999999999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78</v>
      </c>
      <c r="AT103" s="203" t="s">
        <v>69</v>
      </c>
      <c r="AU103" s="203" t="s">
        <v>78</v>
      </c>
      <c r="AY103" s="202" t="s">
        <v>122</v>
      </c>
      <c r="BK103" s="204">
        <f>SUM(BK104:BK112)</f>
        <v>0</v>
      </c>
    </row>
    <row r="104" s="2" customFormat="1" ht="24.15" customHeight="1">
      <c r="A104" s="40"/>
      <c r="B104" s="41"/>
      <c r="C104" s="207" t="s">
        <v>78</v>
      </c>
      <c r="D104" s="207" t="s">
        <v>126</v>
      </c>
      <c r="E104" s="208" t="s">
        <v>397</v>
      </c>
      <c r="F104" s="209" t="s">
        <v>398</v>
      </c>
      <c r="G104" s="210" t="s">
        <v>129</v>
      </c>
      <c r="H104" s="211">
        <v>70.602000000000004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41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0.34999999999999998</v>
      </c>
      <c r="T104" s="218">
        <f>S104*H104</f>
        <v>24.710699999999999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130</v>
      </c>
      <c r="AT104" s="219" t="s">
        <v>126</v>
      </c>
      <c r="AU104" s="219" t="s">
        <v>80</v>
      </c>
      <c r="AY104" s="19" t="s">
        <v>122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78</v>
      </c>
      <c r="BK104" s="220">
        <f>ROUND(I104*H104,2)</f>
        <v>0</v>
      </c>
      <c r="BL104" s="19" t="s">
        <v>130</v>
      </c>
      <c r="BM104" s="219" t="s">
        <v>399</v>
      </c>
    </row>
    <row r="105" s="2" customFormat="1">
      <c r="A105" s="40"/>
      <c r="B105" s="41"/>
      <c r="C105" s="42"/>
      <c r="D105" s="221" t="s">
        <v>132</v>
      </c>
      <c r="E105" s="42"/>
      <c r="F105" s="222" t="s">
        <v>400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132</v>
      </c>
      <c r="AU105" s="19" t="s">
        <v>80</v>
      </c>
    </row>
    <row r="106" s="13" customFormat="1">
      <c r="A106" s="13"/>
      <c r="B106" s="226"/>
      <c r="C106" s="227"/>
      <c r="D106" s="228" t="s">
        <v>134</v>
      </c>
      <c r="E106" s="229" t="s">
        <v>19</v>
      </c>
      <c r="F106" s="230" t="s">
        <v>401</v>
      </c>
      <c r="G106" s="227"/>
      <c r="H106" s="229" t="s">
        <v>19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134</v>
      </c>
      <c r="AU106" s="236" t="s">
        <v>80</v>
      </c>
      <c r="AV106" s="13" t="s">
        <v>78</v>
      </c>
      <c r="AW106" s="13" t="s">
        <v>32</v>
      </c>
      <c r="AX106" s="13" t="s">
        <v>70</v>
      </c>
      <c r="AY106" s="236" t="s">
        <v>122</v>
      </c>
    </row>
    <row r="107" s="14" customFormat="1">
      <c r="A107" s="14"/>
      <c r="B107" s="237"/>
      <c r="C107" s="238"/>
      <c r="D107" s="228" t="s">
        <v>134</v>
      </c>
      <c r="E107" s="239" t="s">
        <v>19</v>
      </c>
      <c r="F107" s="240" t="s">
        <v>402</v>
      </c>
      <c r="G107" s="238"/>
      <c r="H107" s="241">
        <v>56.826000000000001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134</v>
      </c>
      <c r="AU107" s="247" t="s">
        <v>80</v>
      </c>
      <c r="AV107" s="14" t="s">
        <v>80</v>
      </c>
      <c r="AW107" s="14" t="s">
        <v>32</v>
      </c>
      <c r="AX107" s="14" t="s">
        <v>70</v>
      </c>
      <c r="AY107" s="247" t="s">
        <v>122</v>
      </c>
    </row>
    <row r="108" s="16" customFormat="1">
      <c r="A108" s="16"/>
      <c r="B108" s="259"/>
      <c r="C108" s="260"/>
      <c r="D108" s="228" t="s">
        <v>134</v>
      </c>
      <c r="E108" s="261" t="s">
        <v>19</v>
      </c>
      <c r="F108" s="262" t="s">
        <v>192</v>
      </c>
      <c r="G108" s="260"/>
      <c r="H108" s="263">
        <v>56.826000000000001</v>
      </c>
      <c r="I108" s="264"/>
      <c r="J108" s="260"/>
      <c r="K108" s="260"/>
      <c r="L108" s="265"/>
      <c r="M108" s="266"/>
      <c r="N108" s="267"/>
      <c r="O108" s="267"/>
      <c r="P108" s="267"/>
      <c r="Q108" s="267"/>
      <c r="R108" s="267"/>
      <c r="S108" s="267"/>
      <c r="T108" s="268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69" t="s">
        <v>134</v>
      </c>
      <c r="AU108" s="269" t="s">
        <v>80</v>
      </c>
      <c r="AV108" s="16" t="s">
        <v>193</v>
      </c>
      <c r="AW108" s="16" t="s">
        <v>32</v>
      </c>
      <c r="AX108" s="16" t="s">
        <v>70</v>
      </c>
      <c r="AY108" s="269" t="s">
        <v>122</v>
      </c>
    </row>
    <row r="109" s="13" customFormat="1">
      <c r="A109" s="13"/>
      <c r="B109" s="226"/>
      <c r="C109" s="227"/>
      <c r="D109" s="228" t="s">
        <v>134</v>
      </c>
      <c r="E109" s="229" t="s">
        <v>19</v>
      </c>
      <c r="F109" s="230" t="s">
        <v>403</v>
      </c>
      <c r="G109" s="227"/>
      <c r="H109" s="229" t="s">
        <v>19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134</v>
      </c>
      <c r="AU109" s="236" t="s">
        <v>80</v>
      </c>
      <c r="AV109" s="13" t="s">
        <v>78</v>
      </c>
      <c r="AW109" s="13" t="s">
        <v>32</v>
      </c>
      <c r="AX109" s="13" t="s">
        <v>70</v>
      </c>
      <c r="AY109" s="236" t="s">
        <v>122</v>
      </c>
    </row>
    <row r="110" s="14" customFormat="1">
      <c r="A110" s="14"/>
      <c r="B110" s="237"/>
      <c r="C110" s="238"/>
      <c r="D110" s="228" t="s">
        <v>134</v>
      </c>
      <c r="E110" s="239" t="s">
        <v>19</v>
      </c>
      <c r="F110" s="240" t="s">
        <v>404</v>
      </c>
      <c r="G110" s="238"/>
      <c r="H110" s="241">
        <v>13.776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134</v>
      </c>
      <c r="AU110" s="247" t="s">
        <v>80</v>
      </c>
      <c r="AV110" s="14" t="s">
        <v>80</v>
      </c>
      <c r="AW110" s="14" t="s">
        <v>32</v>
      </c>
      <c r="AX110" s="14" t="s">
        <v>70</v>
      </c>
      <c r="AY110" s="247" t="s">
        <v>122</v>
      </c>
    </row>
    <row r="111" s="16" customFormat="1">
      <c r="A111" s="16"/>
      <c r="B111" s="259"/>
      <c r="C111" s="260"/>
      <c r="D111" s="228" t="s">
        <v>134</v>
      </c>
      <c r="E111" s="261" t="s">
        <v>19</v>
      </c>
      <c r="F111" s="262" t="s">
        <v>192</v>
      </c>
      <c r="G111" s="260"/>
      <c r="H111" s="263">
        <v>13.776</v>
      </c>
      <c r="I111" s="264"/>
      <c r="J111" s="260"/>
      <c r="K111" s="260"/>
      <c r="L111" s="265"/>
      <c r="M111" s="266"/>
      <c r="N111" s="267"/>
      <c r="O111" s="267"/>
      <c r="P111" s="267"/>
      <c r="Q111" s="267"/>
      <c r="R111" s="267"/>
      <c r="S111" s="267"/>
      <c r="T111" s="268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69" t="s">
        <v>134</v>
      </c>
      <c r="AU111" s="269" t="s">
        <v>80</v>
      </c>
      <c r="AV111" s="16" t="s">
        <v>193</v>
      </c>
      <c r="AW111" s="16" t="s">
        <v>32</v>
      </c>
      <c r="AX111" s="16" t="s">
        <v>70</v>
      </c>
      <c r="AY111" s="269" t="s">
        <v>122</v>
      </c>
    </row>
    <row r="112" s="15" customFormat="1">
      <c r="A112" s="15"/>
      <c r="B112" s="248"/>
      <c r="C112" s="249"/>
      <c r="D112" s="228" t="s">
        <v>134</v>
      </c>
      <c r="E112" s="250" t="s">
        <v>19</v>
      </c>
      <c r="F112" s="251" t="s">
        <v>137</v>
      </c>
      <c r="G112" s="249"/>
      <c r="H112" s="252">
        <v>70.602000000000004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8" t="s">
        <v>134</v>
      </c>
      <c r="AU112" s="258" t="s">
        <v>80</v>
      </c>
      <c r="AV112" s="15" t="s">
        <v>130</v>
      </c>
      <c r="AW112" s="15" t="s">
        <v>32</v>
      </c>
      <c r="AX112" s="15" t="s">
        <v>78</v>
      </c>
      <c r="AY112" s="258" t="s">
        <v>122</v>
      </c>
    </row>
    <row r="113" s="12" customFormat="1" ht="22.8" customHeight="1">
      <c r="A113" s="12"/>
      <c r="B113" s="191"/>
      <c r="C113" s="192"/>
      <c r="D113" s="193" t="s">
        <v>69</v>
      </c>
      <c r="E113" s="205" t="s">
        <v>224</v>
      </c>
      <c r="F113" s="205" t="s">
        <v>225</v>
      </c>
      <c r="G113" s="192"/>
      <c r="H113" s="192"/>
      <c r="I113" s="195"/>
      <c r="J113" s="206">
        <f>BK113</f>
        <v>0</v>
      </c>
      <c r="K113" s="192"/>
      <c r="L113" s="197"/>
      <c r="M113" s="198"/>
      <c r="N113" s="199"/>
      <c r="O113" s="199"/>
      <c r="P113" s="200">
        <f>SUM(P114:P123)</f>
        <v>0</v>
      </c>
      <c r="Q113" s="199"/>
      <c r="R113" s="200">
        <f>SUM(R114:R123)</f>
        <v>0</v>
      </c>
      <c r="S113" s="199"/>
      <c r="T113" s="201">
        <f>SUM(T114:T123)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2" t="s">
        <v>78</v>
      </c>
      <c r="AT113" s="203" t="s">
        <v>69</v>
      </c>
      <c r="AU113" s="203" t="s">
        <v>78</v>
      </c>
      <c r="AY113" s="202" t="s">
        <v>122</v>
      </c>
      <c r="BK113" s="204">
        <f>SUM(BK114:BK123)</f>
        <v>0</v>
      </c>
    </row>
    <row r="114" s="2" customFormat="1" ht="21.75" customHeight="1">
      <c r="A114" s="40"/>
      <c r="B114" s="41"/>
      <c r="C114" s="207" t="s">
        <v>80</v>
      </c>
      <c r="D114" s="207" t="s">
        <v>126</v>
      </c>
      <c r="E114" s="208" t="s">
        <v>405</v>
      </c>
      <c r="F114" s="209" t="s">
        <v>406</v>
      </c>
      <c r="G114" s="210" t="s">
        <v>228</v>
      </c>
      <c r="H114" s="211">
        <v>24.710999999999999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41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130</v>
      </c>
      <c r="AT114" s="219" t="s">
        <v>126</v>
      </c>
      <c r="AU114" s="219" t="s">
        <v>80</v>
      </c>
      <c r="AY114" s="19" t="s">
        <v>122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78</v>
      </c>
      <c r="BK114" s="220">
        <f>ROUND(I114*H114,2)</f>
        <v>0</v>
      </c>
      <c r="BL114" s="19" t="s">
        <v>130</v>
      </c>
      <c r="BM114" s="219" t="s">
        <v>407</v>
      </c>
    </row>
    <row r="115" s="2" customFormat="1">
      <c r="A115" s="40"/>
      <c r="B115" s="41"/>
      <c r="C115" s="42"/>
      <c r="D115" s="221" t="s">
        <v>132</v>
      </c>
      <c r="E115" s="42"/>
      <c r="F115" s="222" t="s">
        <v>408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132</v>
      </c>
      <c r="AU115" s="19" t="s">
        <v>80</v>
      </c>
    </row>
    <row r="116" s="2" customFormat="1" ht="16.5" customHeight="1">
      <c r="A116" s="40"/>
      <c r="B116" s="41"/>
      <c r="C116" s="207" t="s">
        <v>193</v>
      </c>
      <c r="D116" s="207" t="s">
        <v>126</v>
      </c>
      <c r="E116" s="208" t="s">
        <v>409</v>
      </c>
      <c r="F116" s="209" t="s">
        <v>410</v>
      </c>
      <c r="G116" s="210" t="s">
        <v>228</v>
      </c>
      <c r="H116" s="211">
        <v>345.95400000000001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41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130</v>
      </c>
      <c r="AT116" s="219" t="s">
        <v>126</v>
      </c>
      <c r="AU116" s="219" t="s">
        <v>80</v>
      </c>
      <c r="AY116" s="19" t="s">
        <v>122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78</v>
      </c>
      <c r="BK116" s="220">
        <f>ROUND(I116*H116,2)</f>
        <v>0</v>
      </c>
      <c r="BL116" s="19" t="s">
        <v>130</v>
      </c>
      <c r="BM116" s="219" t="s">
        <v>411</v>
      </c>
    </row>
    <row r="117" s="2" customFormat="1">
      <c r="A117" s="40"/>
      <c r="B117" s="41"/>
      <c r="C117" s="42"/>
      <c r="D117" s="221" t="s">
        <v>132</v>
      </c>
      <c r="E117" s="42"/>
      <c r="F117" s="222" t="s">
        <v>412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132</v>
      </c>
      <c r="AU117" s="19" t="s">
        <v>80</v>
      </c>
    </row>
    <row r="118" s="13" customFormat="1">
      <c r="A118" s="13"/>
      <c r="B118" s="226"/>
      <c r="C118" s="227"/>
      <c r="D118" s="228" t="s">
        <v>134</v>
      </c>
      <c r="E118" s="229" t="s">
        <v>19</v>
      </c>
      <c r="F118" s="230" t="s">
        <v>241</v>
      </c>
      <c r="G118" s="227"/>
      <c r="H118" s="229" t="s">
        <v>19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134</v>
      </c>
      <c r="AU118" s="236" t="s">
        <v>80</v>
      </c>
      <c r="AV118" s="13" t="s">
        <v>78</v>
      </c>
      <c r="AW118" s="13" t="s">
        <v>32</v>
      </c>
      <c r="AX118" s="13" t="s">
        <v>70</v>
      </c>
      <c r="AY118" s="236" t="s">
        <v>122</v>
      </c>
    </row>
    <row r="119" s="14" customFormat="1">
      <c r="A119" s="14"/>
      <c r="B119" s="237"/>
      <c r="C119" s="238"/>
      <c r="D119" s="228" t="s">
        <v>134</v>
      </c>
      <c r="E119" s="239" t="s">
        <v>19</v>
      </c>
      <c r="F119" s="240" t="s">
        <v>413</v>
      </c>
      <c r="G119" s="238"/>
      <c r="H119" s="241">
        <v>345.95400000000001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134</v>
      </c>
      <c r="AU119" s="247" t="s">
        <v>80</v>
      </c>
      <c r="AV119" s="14" t="s">
        <v>80</v>
      </c>
      <c r="AW119" s="14" t="s">
        <v>32</v>
      </c>
      <c r="AX119" s="14" t="s">
        <v>70</v>
      </c>
      <c r="AY119" s="247" t="s">
        <v>122</v>
      </c>
    </row>
    <row r="120" s="15" customFormat="1">
      <c r="A120" s="15"/>
      <c r="B120" s="248"/>
      <c r="C120" s="249"/>
      <c r="D120" s="228" t="s">
        <v>134</v>
      </c>
      <c r="E120" s="250" t="s">
        <v>19</v>
      </c>
      <c r="F120" s="251" t="s">
        <v>137</v>
      </c>
      <c r="G120" s="249"/>
      <c r="H120" s="252">
        <v>345.95400000000001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134</v>
      </c>
      <c r="AU120" s="258" t="s">
        <v>80</v>
      </c>
      <c r="AV120" s="15" t="s">
        <v>130</v>
      </c>
      <c r="AW120" s="15" t="s">
        <v>32</v>
      </c>
      <c r="AX120" s="15" t="s">
        <v>78</v>
      </c>
      <c r="AY120" s="258" t="s">
        <v>122</v>
      </c>
    </row>
    <row r="121" s="2" customFormat="1" ht="33" customHeight="1">
      <c r="A121" s="40"/>
      <c r="B121" s="41"/>
      <c r="C121" s="207" t="s">
        <v>130</v>
      </c>
      <c r="D121" s="207" t="s">
        <v>126</v>
      </c>
      <c r="E121" s="208" t="s">
        <v>414</v>
      </c>
      <c r="F121" s="209" t="s">
        <v>415</v>
      </c>
      <c r="G121" s="210" t="s">
        <v>228</v>
      </c>
      <c r="H121" s="211">
        <v>24.710999999999999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41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130</v>
      </c>
      <c r="AT121" s="219" t="s">
        <v>126</v>
      </c>
      <c r="AU121" s="219" t="s">
        <v>80</v>
      </c>
      <c r="AY121" s="19" t="s">
        <v>122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78</v>
      </c>
      <c r="BK121" s="220">
        <f>ROUND(I121*H121,2)</f>
        <v>0</v>
      </c>
      <c r="BL121" s="19" t="s">
        <v>130</v>
      </c>
      <c r="BM121" s="219" t="s">
        <v>416</v>
      </c>
    </row>
    <row r="122" s="2" customFormat="1">
      <c r="A122" s="40"/>
      <c r="B122" s="41"/>
      <c r="C122" s="42"/>
      <c r="D122" s="221" t="s">
        <v>132</v>
      </c>
      <c r="E122" s="42"/>
      <c r="F122" s="222" t="s">
        <v>417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132</v>
      </c>
      <c r="AU122" s="19" t="s">
        <v>80</v>
      </c>
    </row>
    <row r="123" s="14" customFormat="1">
      <c r="A123" s="14"/>
      <c r="B123" s="237"/>
      <c r="C123" s="238"/>
      <c r="D123" s="228" t="s">
        <v>134</v>
      </c>
      <c r="E123" s="239" t="s">
        <v>19</v>
      </c>
      <c r="F123" s="240" t="s">
        <v>418</v>
      </c>
      <c r="G123" s="238"/>
      <c r="H123" s="241">
        <v>24.710999999999999</v>
      </c>
      <c r="I123" s="242"/>
      <c r="J123" s="238"/>
      <c r="K123" s="238"/>
      <c r="L123" s="243"/>
      <c r="M123" s="289"/>
      <c r="N123" s="290"/>
      <c r="O123" s="290"/>
      <c r="P123" s="290"/>
      <c r="Q123" s="290"/>
      <c r="R123" s="290"/>
      <c r="S123" s="290"/>
      <c r="T123" s="29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134</v>
      </c>
      <c r="AU123" s="247" t="s">
        <v>80</v>
      </c>
      <c r="AV123" s="14" t="s">
        <v>80</v>
      </c>
      <c r="AW123" s="14" t="s">
        <v>32</v>
      </c>
      <c r="AX123" s="14" t="s">
        <v>78</v>
      </c>
      <c r="AY123" s="247" t="s">
        <v>122</v>
      </c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kcoN3LT4iy1meyn/5d8F8j5ULWSUu5uedDWzKnIXsqNGdxfAiQSSQn/0XmfKpWzLtcmAh+7uYMam7zjKrte+JA==" hashValue="uiKOoEQIjF2F3Y2cbvwcS5AlmQZ04FU79BjC7ema6uWHtHF4qf1Zh39RMeehCZIFwiy/U05fS43pXh7mACUdcQ==" algorithmName="SHA-512" password="CC35"/>
  <autoFilter ref="C82:K12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1/162351103"/>
    <hyperlink ref="F92" r:id="rId2" display="https://podminky.urs.cz/item/CS_URS_2022_01/167151101"/>
    <hyperlink ref="F94" r:id="rId3" display="https://podminky.urs.cz/item/CS_URS_2022_01/174251101"/>
    <hyperlink ref="F99" r:id="rId4" display="https://podminky.urs.cz/item/CS_URS_2022_01/181951111"/>
    <hyperlink ref="F105" r:id="rId5" display="https://podminky.urs.cz/item/CS_URS_2022_01/981011313"/>
    <hyperlink ref="F115" r:id="rId6" display="https://podminky.urs.cz/item/CS_URS_2022_01/997006512"/>
    <hyperlink ref="F117" r:id="rId7" display="https://podminky.urs.cz/item/CS_URS_2022_01/997006519"/>
    <hyperlink ref="F122" r:id="rId8" display="https://podminky.urs.cz/item/CS_URS_2022_01/99701386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2" customWidth="1"/>
    <col min="2" max="2" width="1.667969" style="292" customWidth="1"/>
    <col min="3" max="4" width="5" style="292" customWidth="1"/>
    <col min="5" max="5" width="11.66016" style="292" customWidth="1"/>
    <col min="6" max="6" width="9.160156" style="292" customWidth="1"/>
    <col min="7" max="7" width="5" style="292" customWidth="1"/>
    <col min="8" max="8" width="77.83203" style="292" customWidth="1"/>
    <col min="9" max="10" width="20" style="292" customWidth="1"/>
    <col min="11" max="11" width="1.667969" style="292" customWidth="1"/>
  </cols>
  <sheetData>
    <row r="1" s="1" customFormat="1" ht="37.5" customHeight="1"/>
    <row r="2" s="1" customFormat="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7" customFormat="1" ht="45" customHeight="1">
      <c r="B3" s="296"/>
      <c r="C3" s="297" t="s">
        <v>419</v>
      </c>
      <c r="D3" s="297"/>
      <c r="E3" s="297"/>
      <c r="F3" s="297"/>
      <c r="G3" s="297"/>
      <c r="H3" s="297"/>
      <c r="I3" s="297"/>
      <c r="J3" s="297"/>
      <c r="K3" s="298"/>
    </row>
    <row r="4" s="1" customFormat="1" ht="25.5" customHeight="1">
      <c r="B4" s="299"/>
      <c r="C4" s="300" t="s">
        <v>420</v>
      </c>
      <c r="D4" s="300"/>
      <c r="E4" s="300"/>
      <c r="F4" s="300"/>
      <c r="G4" s="300"/>
      <c r="H4" s="300"/>
      <c r="I4" s="300"/>
      <c r="J4" s="300"/>
      <c r="K4" s="301"/>
    </row>
    <row r="5" s="1" customFormat="1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s="1" customFormat="1" ht="15" customHeight="1">
      <c r="B6" s="299"/>
      <c r="C6" s="303" t="s">
        <v>421</v>
      </c>
      <c r="D6" s="303"/>
      <c r="E6" s="303"/>
      <c r="F6" s="303"/>
      <c r="G6" s="303"/>
      <c r="H6" s="303"/>
      <c r="I6" s="303"/>
      <c r="J6" s="303"/>
      <c r="K6" s="301"/>
    </row>
    <row r="7" s="1" customFormat="1" ht="15" customHeight="1">
      <c r="B7" s="304"/>
      <c r="C7" s="303" t="s">
        <v>422</v>
      </c>
      <c r="D7" s="303"/>
      <c r="E7" s="303"/>
      <c r="F7" s="303"/>
      <c r="G7" s="303"/>
      <c r="H7" s="303"/>
      <c r="I7" s="303"/>
      <c r="J7" s="303"/>
      <c r="K7" s="301"/>
    </row>
    <row r="8" s="1" customFormat="1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s="1" customFormat="1" ht="15" customHeight="1">
      <c r="B9" s="304"/>
      <c r="C9" s="303" t="s">
        <v>423</v>
      </c>
      <c r="D9" s="303"/>
      <c r="E9" s="303"/>
      <c r="F9" s="303"/>
      <c r="G9" s="303"/>
      <c r="H9" s="303"/>
      <c r="I9" s="303"/>
      <c r="J9" s="303"/>
      <c r="K9" s="301"/>
    </row>
    <row r="10" s="1" customFormat="1" ht="15" customHeight="1">
      <c r="B10" s="304"/>
      <c r="C10" s="303"/>
      <c r="D10" s="303" t="s">
        <v>424</v>
      </c>
      <c r="E10" s="303"/>
      <c r="F10" s="303"/>
      <c r="G10" s="303"/>
      <c r="H10" s="303"/>
      <c r="I10" s="303"/>
      <c r="J10" s="303"/>
      <c r="K10" s="301"/>
    </row>
    <row r="11" s="1" customFormat="1" ht="15" customHeight="1">
      <c r="B11" s="304"/>
      <c r="C11" s="305"/>
      <c r="D11" s="303" t="s">
        <v>425</v>
      </c>
      <c r="E11" s="303"/>
      <c r="F11" s="303"/>
      <c r="G11" s="303"/>
      <c r="H11" s="303"/>
      <c r="I11" s="303"/>
      <c r="J11" s="303"/>
      <c r="K11" s="301"/>
    </row>
    <row r="12" s="1" customFormat="1" ht="15" customHeight="1">
      <c r="B12" s="304"/>
      <c r="C12" s="305"/>
      <c r="D12" s="303"/>
      <c r="E12" s="303"/>
      <c r="F12" s="303"/>
      <c r="G12" s="303"/>
      <c r="H12" s="303"/>
      <c r="I12" s="303"/>
      <c r="J12" s="303"/>
      <c r="K12" s="301"/>
    </row>
    <row r="13" s="1" customFormat="1" ht="15" customHeight="1">
      <c r="B13" s="304"/>
      <c r="C13" s="305"/>
      <c r="D13" s="306" t="s">
        <v>426</v>
      </c>
      <c r="E13" s="303"/>
      <c r="F13" s="303"/>
      <c r="G13" s="303"/>
      <c r="H13" s="303"/>
      <c r="I13" s="303"/>
      <c r="J13" s="303"/>
      <c r="K13" s="301"/>
    </row>
    <row r="14" s="1" customFormat="1" ht="12.75" customHeight="1">
      <c r="B14" s="304"/>
      <c r="C14" s="305"/>
      <c r="D14" s="305"/>
      <c r="E14" s="305"/>
      <c r="F14" s="305"/>
      <c r="G14" s="305"/>
      <c r="H14" s="305"/>
      <c r="I14" s="305"/>
      <c r="J14" s="305"/>
      <c r="K14" s="301"/>
    </row>
    <row r="15" s="1" customFormat="1" ht="15" customHeight="1">
      <c r="B15" s="304"/>
      <c r="C15" s="305"/>
      <c r="D15" s="303" t="s">
        <v>427</v>
      </c>
      <c r="E15" s="303"/>
      <c r="F15" s="303"/>
      <c r="G15" s="303"/>
      <c r="H15" s="303"/>
      <c r="I15" s="303"/>
      <c r="J15" s="303"/>
      <c r="K15" s="301"/>
    </row>
    <row r="16" s="1" customFormat="1" ht="15" customHeight="1">
      <c r="B16" s="304"/>
      <c r="C16" s="305"/>
      <c r="D16" s="303" t="s">
        <v>428</v>
      </c>
      <c r="E16" s="303"/>
      <c r="F16" s="303"/>
      <c r="G16" s="303"/>
      <c r="H16" s="303"/>
      <c r="I16" s="303"/>
      <c r="J16" s="303"/>
      <c r="K16" s="301"/>
    </row>
    <row r="17" s="1" customFormat="1" ht="15" customHeight="1">
      <c r="B17" s="304"/>
      <c r="C17" s="305"/>
      <c r="D17" s="303" t="s">
        <v>429</v>
      </c>
      <c r="E17" s="303"/>
      <c r="F17" s="303"/>
      <c r="G17" s="303"/>
      <c r="H17" s="303"/>
      <c r="I17" s="303"/>
      <c r="J17" s="303"/>
      <c r="K17" s="301"/>
    </row>
    <row r="18" s="1" customFormat="1" ht="15" customHeight="1">
      <c r="B18" s="304"/>
      <c r="C18" s="305"/>
      <c r="D18" s="305"/>
      <c r="E18" s="307" t="s">
        <v>77</v>
      </c>
      <c r="F18" s="303" t="s">
        <v>430</v>
      </c>
      <c r="G18" s="303"/>
      <c r="H18" s="303"/>
      <c r="I18" s="303"/>
      <c r="J18" s="303"/>
      <c r="K18" s="301"/>
    </row>
    <row r="19" s="1" customFormat="1" ht="15" customHeight="1">
      <c r="B19" s="304"/>
      <c r="C19" s="305"/>
      <c r="D19" s="305"/>
      <c r="E19" s="307" t="s">
        <v>431</v>
      </c>
      <c r="F19" s="303" t="s">
        <v>432</v>
      </c>
      <c r="G19" s="303"/>
      <c r="H19" s="303"/>
      <c r="I19" s="303"/>
      <c r="J19" s="303"/>
      <c r="K19" s="301"/>
    </row>
    <row r="20" s="1" customFormat="1" ht="15" customHeight="1">
      <c r="B20" s="304"/>
      <c r="C20" s="305"/>
      <c r="D20" s="305"/>
      <c r="E20" s="307" t="s">
        <v>433</v>
      </c>
      <c r="F20" s="303" t="s">
        <v>434</v>
      </c>
      <c r="G20" s="303"/>
      <c r="H20" s="303"/>
      <c r="I20" s="303"/>
      <c r="J20" s="303"/>
      <c r="K20" s="301"/>
    </row>
    <row r="21" s="1" customFormat="1" ht="15" customHeight="1">
      <c r="B21" s="304"/>
      <c r="C21" s="305"/>
      <c r="D21" s="305"/>
      <c r="E21" s="307" t="s">
        <v>435</v>
      </c>
      <c r="F21" s="303" t="s">
        <v>82</v>
      </c>
      <c r="G21" s="303"/>
      <c r="H21" s="303"/>
      <c r="I21" s="303"/>
      <c r="J21" s="303"/>
      <c r="K21" s="301"/>
    </row>
    <row r="22" s="1" customFormat="1" ht="15" customHeight="1">
      <c r="B22" s="304"/>
      <c r="C22" s="305"/>
      <c r="D22" s="305"/>
      <c r="E22" s="307" t="s">
        <v>436</v>
      </c>
      <c r="F22" s="303" t="s">
        <v>437</v>
      </c>
      <c r="G22" s="303"/>
      <c r="H22" s="303"/>
      <c r="I22" s="303"/>
      <c r="J22" s="303"/>
      <c r="K22" s="301"/>
    </row>
    <row r="23" s="1" customFormat="1" ht="15" customHeight="1">
      <c r="B23" s="304"/>
      <c r="C23" s="305"/>
      <c r="D23" s="305"/>
      <c r="E23" s="307" t="s">
        <v>438</v>
      </c>
      <c r="F23" s="303" t="s">
        <v>439</v>
      </c>
      <c r="G23" s="303"/>
      <c r="H23" s="303"/>
      <c r="I23" s="303"/>
      <c r="J23" s="303"/>
      <c r="K23" s="301"/>
    </row>
    <row r="24" s="1" customFormat="1" ht="12.75" customHeight="1">
      <c r="B24" s="304"/>
      <c r="C24" s="305"/>
      <c r="D24" s="305"/>
      <c r="E24" s="305"/>
      <c r="F24" s="305"/>
      <c r="G24" s="305"/>
      <c r="H24" s="305"/>
      <c r="I24" s="305"/>
      <c r="J24" s="305"/>
      <c r="K24" s="301"/>
    </row>
    <row r="25" s="1" customFormat="1" ht="15" customHeight="1">
      <c r="B25" s="304"/>
      <c r="C25" s="303" t="s">
        <v>440</v>
      </c>
      <c r="D25" s="303"/>
      <c r="E25" s="303"/>
      <c r="F25" s="303"/>
      <c r="G25" s="303"/>
      <c r="H25" s="303"/>
      <c r="I25" s="303"/>
      <c r="J25" s="303"/>
      <c r="K25" s="301"/>
    </row>
    <row r="26" s="1" customFormat="1" ht="15" customHeight="1">
      <c r="B26" s="304"/>
      <c r="C26" s="303" t="s">
        <v>441</v>
      </c>
      <c r="D26" s="303"/>
      <c r="E26" s="303"/>
      <c r="F26" s="303"/>
      <c r="G26" s="303"/>
      <c r="H26" s="303"/>
      <c r="I26" s="303"/>
      <c r="J26" s="303"/>
      <c r="K26" s="301"/>
    </row>
    <row r="27" s="1" customFormat="1" ht="15" customHeight="1">
      <c r="B27" s="304"/>
      <c r="C27" s="303"/>
      <c r="D27" s="303" t="s">
        <v>442</v>
      </c>
      <c r="E27" s="303"/>
      <c r="F27" s="303"/>
      <c r="G27" s="303"/>
      <c r="H27" s="303"/>
      <c r="I27" s="303"/>
      <c r="J27" s="303"/>
      <c r="K27" s="301"/>
    </row>
    <row r="28" s="1" customFormat="1" ht="15" customHeight="1">
      <c r="B28" s="304"/>
      <c r="C28" s="305"/>
      <c r="D28" s="303" t="s">
        <v>443</v>
      </c>
      <c r="E28" s="303"/>
      <c r="F28" s="303"/>
      <c r="G28" s="303"/>
      <c r="H28" s="303"/>
      <c r="I28" s="303"/>
      <c r="J28" s="303"/>
      <c r="K28" s="301"/>
    </row>
    <row r="29" s="1" customFormat="1" ht="12.75" customHeight="1">
      <c r="B29" s="304"/>
      <c r="C29" s="305"/>
      <c r="D29" s="305"/>
      <c r="E29" s="305"/>
      <c r="F29" s="305"/>
      <c r="G29" s="305"/>
      <c r="H29" s="305"/>
      <c r="I29" s="305"/>
      <c r="J29" s="305"/>
      <c r="K29" s="301"/>
    </row>
    <row r="30" s="1" customFormat="1" ht="15" customHeight="1">
      <c r="B30" s="304"/>
      <c r="C30" s="305"/>
      <c r="D30" s="303" t="s">
        <v>444</v>
      </c>
      <c r="E30" s="303"/>
      <c r="F30" s="303"/>
      <c r="G30" s="303"/>
      <c r="H30" s="303"/>
      <c r="I30" s="303"/>
      <c r="J30" s="303"/>
      <c r="K30" s="301"/>
    </row>
    <row r="31" s="1" customFormat="1" ht="15" customHeight="1">
      <c r="B31" s="304"/>
      <c r="C31" s="305"/>
      <c r="D31" s="303" t="s">
        <v>445</v>
      </c>
      <c r="E31" s="303"/>
      <c r="F31" s="303"/>
      <c r="G31" s="303"/>
      <c r="H31" s="303"/>
      <c r="I31" s="303"/>
      <c r="J31" s="303"/>
      <c r="K31" s="301"/>
    </row>
    <row r="32" s="1" customFormat="1" ht="12.75" customHeight="1">
      <c r="B32" s="304"/>
      <c r="C32" s="305"/>
      <c r="D32" s="305"/>
      <c r="E32" s="305"/>
      <c r="F32" s="305"/>
      <c r="G32" s="305"/>
      <c r="H32" s="305"/>
      <c r="I32" s="305"/>
      <c r="J32" s="305"/>
      <c r="K32" s="301"/>
    </row>
    <row r="33" s="1" customFormat="1" ht="15" customHeight="1">
      <c r="B33" s="304"/>
      <c r="C33" s="305"/>
      <c r="D33" s="303" t="s">
        <v>446</v>
      </c>
      <c r="E33" s="303"/>
      <c r="F33" s="303"/>
      <c r="G33" s="303"/>
      <c r="H33" s="303"/>
      <c r="I33" s="303"/>
      <c r="J33" s="303"/>
      <c r="K33" s="301"/>
    </row>
    <row r="34" s="1" customFormat="1" ht="15" customHeight="1">
      <c r="B34" s="304"/>
      <c r="C34" s="305"/>
      <c r="D34" s="303" t="s">
        <v>447</v>
      </c>
      <c r="E34" s="303"/>
      <c r="F34" s="303"/>
      <c r="G34" s="303"/>
      <c r="H34" s="303"/>
      <c r="I34" s="303"/>
      <c r="J34" s="303"/>
      <c r="K34" s="301"/>
    </row>
    <row r="35" s="1" customFormat="1" ht="15" customHeight="1">
      <c r="B35" s="304"/>
      <c r="C35" s="305"/>
      <c r="D35" s="303" t="s">
        <v>448</v>
      </c>
      <c r="E35" s="303"/>
      <c r="F35" s="303"/>
      <c r="G35" s="303"/>
      <c r="H35" s="303"/>
      <c r="I35" s="303"/>
      <c r="J35" s="303"/>
      <c r="K35" s="301"/>
    </row>
    <row r="36" s="1" customFormat="1" ht="15" customHeight="1">
      <c r="B36" s="304"/>
      <c r="C36" s="305"/>
      <c r="D36" s="303"/>
      <c r="E36" s="306" t="s">
        <v>108</v>
      </c>
      <c r="F36" s="303"/>
      <c r="G36" s="303" t="s">
        <v>449</v>
      </c>
      <c r="H36" s="303"/>
      <c r="I36" s="303"/>
      <c r="J36" s="303"/>
      <c r="K36" s="301"/>
    </row>
    <row r="37" s="1" customFormat="1" ht="30.75" customHeight="1">
      <c r="B37" s="304"/>
      <c r="C37" s="305"/>
      <c r="D37" s="303"/>
      <c r="E37" s="306" t="s">
        <v>450</v>
      </c>
      <c r="F37" s="303"/>
      <c r="G37" s="303" t="s">
        <v>451</v>
      </c>
      <c r="H37" s="303"/>
      <c r="I37" s="303"/>
      <c r="J37" s="303"/>
      <c r="K37" s="301"/>
    </row>
    <row r="38" s="1" customFormat="1" ht="15" customHeight="1">
      <c r="B38" s="304"/>
      <c r="C38" s="305"/>
      <c r="D38" s="303"/>
      <c r="E38" s="306" t="s">
        <v>51</v>
      </c>
      <c r="F38" s="303"/>
      <c r="G38" s="303" t="s">
        <v>452</v>
      </c>
      <c r="H38" s="303"/>
      <c r="I38" s="303"/>
      <c r="J38" s="303"/>
      <c r="K38" s="301"/>
    </row>
    <row r="39" s="1" customFormat="1" ht="15" customHeight="1">
      <c r="B39" s="304"/>
      <c r="C39" s="305"/>
      <c r="D39" s="303"/>
      <c r="E39" s="306" t="s">
        <v>52</v>
      </c>
      <c r="F39" s="303"/>
      <c r="G39" s="303" t="s">
        <v>453</v>
      </c>
      <c r="H39" s="303"/>
      <c r="I39" s="303"/>
      <c r="J39" s="303"/>
      <c r="K39" s="301"/>
    </row>
    <row r="40" s="1" customFormat="1" ht="15" customHeight="1">
      <c r="B40" s="304"/>
      <c r="C40" s="305"/>
      <c r="D40" s="303"/>
      <c r="E40" s="306" t="s">
        <v>109</v>
      </c>
      <c r="F40" s="303"/>
      <c r="G40" s="303" t="s">
        <v>454</v>
      </c>
      <c r="H40" s="303"/>
      <c r="I40" s="303"/>
      <c r="J40" s="303"/>
      <c r="K40" s="301"/>
    </row>
    <row r="41" s="1" customFormat="1" ht="15" customHeight="1">
      <c r="B41" s="304"/>
      <c r="C41" s="305"/>
      <c r="D41" s="303"/>
      <c r="E41" s="306" t="s">
        <v>110</v>
      </c>
      <c r="F41" s="303"/>
      <c r="G41" s="303" t="s">
        <v>455</v>
      </c>
      <c r="H41" s="303"/>
      <c r="I41" s="303"/>
      <c r="J41" s="303"/>
      <c r="K41" s="301"/>
    </row>
    <row r="42" s="1" customFormat="1" ht="15" customHeight="1">
      <c r="B42" s="304"/>
      <c r="C42" s="305"/>
      <c r="D42" s="303"/>
      <c r="E42" s="306" t="s">
        <v>456</v>
      </c>
      <c r="F42" s="303"/>
      <c r="G42" s="303" t="s">
        <v>457</v>
      </c>
      <c r="H42" s="303"/>
      <c r="I42" s="303"/>
      <c r="J42" s="303"/>
      <c r="K42" s="301"/>
    </row>
    <row r="43" s="1" customFormat="1" ht="15" customHeight="1">
      <c r="B43" s="304"/>
      <c r="C43" s="305"/>
      <c r="D43" s="303"/>
      <c r="E43" s="306"/>
      <c r="F43" s="303"/>
      <c r="G43" s="303" t="s">
        <v>458</v>
      </c>
      <c r="H43" s="303"/>
      <c r="I43" s="303"/>
      <c r="J43" s="303"/>
      <c r="K43" s="301"/>
    </row>
    <row r="44" s="1" customFormat="1" ht="15" customHeight="1">
      <c r="B44" s="304"/>
      <c r="C44" s="305"/>
      <c r="D44" s="303"/>
      <c r="E44" s="306" t="s">
        <v>459</v>
      </c>
      <c r="F44" s="303"/>
      <c r="G44" s="303" t="s">
        <v>460</v>
      </c>
      <c r="H44" s="303"/>
      <c r="I44" s="303"/>
      <c r="J44" s="303"/>
      <c r="K44" s="301"/>
    </row>
    <row r="45" s="1" customFormat="1" ht="15" customHeight="1">
      <c r="B45" s="304"/>
      <c r="C45" s="305"/>
      <c r="D45" s="303"/>
      <c r="E45" s="306" t="s">
        <v>112</v>
      </c>
      <c r="F45" s="303"/>
      <c r="G45" s="303" t="s">
        <v>461</v>
      </c>
      <c r="H45" s="303"/>
      <c r="I45" s="303"/>
      <c r="J45" s="303"/>
      <c r="K45" s="301"/>
    </row>
    <row r="46" s="1" customFormat="1" ht="12.75" customHeight="1">
      <c r="B46" s="304"/>
      <c r="C46" s="305"/>
      <c r="D46" s="303"/>
      <c r="E46" s="303"/>
      <c r="F46" s="303"/>
      <c r="G46" s="303"/>
      <c r="H46" s="303"/>
      <c r="I46" s="303"/>
      <c r="J46" s="303"/>
      <c r="K46" s="301"/>
    </row>
    <row r="47" s="1" customFormat="1" ht="15" customHeight="1">
      <c r="B47" s="304"/>
      <c r="C47" s="305"/>
      <c r="D47" s="303" t="s">
        <v>462</v>
      </c>
      <c r="E47" s="303"/>
      <c r="F47" s="303"/>
      <c r="G47" s="303"/>
      <c r="H47" s="303"/>
      <c r="I47" s="303"/>
      <c r="J47" s="303"/>
      <c r="K47" s="301"/>
    </row>
    <row r="48" s="1" customFormat="1" ht="15" customHeight="1">
      <c r="B48" s="304"/>
      <c r="C48" s="305"/>
      <c r="D48" s="305"/>
      <c r="E48" s="303" t="s">
        <v>463</v>
      </c>
      <c r="F48" s="303"/>
      <c r="G48" s="303"/>
      <c r="H48" s="303"/>
      <c r="I48" s="303"/>
      <c r="J48" s="303"/>
      <c r="K48" s="301"/>
    </row>
    <row r="49" s="1" customFormat="1" ht="15" customHeight="1">
      <c r="B49" s="304"/>
      <c r="C49" s="305"/>
      <c r="D49" s="305"/>
      <c r="E49" s="303" t="s">
        <v>464</v>
      </c>
      <c r="F49" s="303"/>
      <c r="G49" s="303"/>
      <c r="H49" s="303"/>
      <c r="I49" s="303"/>
      <c r="J49" s="303"/>
      <c r="K49" s="301"/>
    </row>
    <row r="50" s="1" customFormat="1" ht="15" customHeight="1">
      <c r="B50" s="304"/>
      <c r="C50" s="305"/>
      <c r="D50" s="305"/>
      <c r="E50" s="303" t="s">
        <v>465</v>
      </c>
      <c r="F50" s="303"/>
      <c r="G50" s="303"/>
      <c r="H50" s="303"/>
      <c r="I50" s="303"/>
      <c r="J50" s="303"/>
      <c r="K50" s="301"/>
    </row>
    <row r="51" s="1" customFormat="1" ht="15" customHeight="1">
      <c r="B51" s="304"/>
      <c r="C51" s="305"/>
      <c r="D51" s="303" t="s">
        <v>466</v>
      </c>
      <c r="E51" s="303"/>
      <c r="F51" s="303"/>
      <c r="G51" s="303"/>
      <c r="H51" s="303"/>
      <c r="I51" s="303"/>
      <c r="J51" s="303"/>
      <c r="K51" s="301"/>
    </row>
    <row r="52" s="1" customFormat="1" ht="25.5" customHeight="1">
      <c r="B52" s="299"/>
      <c r="C52" s="300" t="s">
        <v>467</v>
      </c>
      <c r="D52" s="300"/>
      <c r="E52" s="300"/>
      <c r="F52" s="300"/>
      <c r="G52" s="300"/>
      <c r="H52" s="300"/>
      <c r="I52" s="300"/>
      <c r="J52" s="300"/>
      <c r="K52" s="301"/>
    </row>
    <row r="53" s="1" customFormat="1" ht="5.25" customHeight="1">
      <c r="B53" s="299"/>
      <c r="C53" s="302"/>
      <c r="D53" s="302"/>
      <c r="E53" s="302"/>
      <c r="F53" s="302"/>
      <c r="G53" s="302"/>
      <c r="H53" s="302"/>
      <c r="I53" s="302"/>
      <c r="J53" s="302"/>
      <c r="K53" s="301"/>
    </row>
    <row r="54" s="1" customFormat="1" ht="15" customHeight="1">
      <c r="B54" s="299"/>
      <c r="C54" s="303" t="s">
        <v>468</v>
      </c>
      <c r="D54" s="303"/>
      <c r="E54" s="303"/>
      <c r="F54" s="303"/>
      <c r="G54" s="303"/>
      <c r="H54" s="303"/>
      <c r="I54" s="303"/>
      <c r="J54" s="303"/>
      <c r="K54" s="301"/>
    </row>
    <row r="55" s="1" customFormat="1" ht="15" customHeight="1">
      <c r="B55" s="299"/>
      <c r="C55" s="303" t="s">
        <v>469</v>
      </c>
      <c r="D55" s="303"/>
      <c r="E55" s="303"/>
      <c r="F55" s="303"/>
      <c r="G55" s="303"/>
      <c r="H55" s="303"/>
      <c r="I55" s="303"/>
      <c r="J55" s="303"/>
      <c r="K55" s="301"/>
    </row>
    <row r="56" s="1" customFormat="1" ht="12.75" customHeight="1">
      <c r="B56" s="299"/>
      <c r="C56" s="303"/>
      <c r="D56" s="303"/>
      <c r="E56" s="303"/>
      <c r="F56" s="303"/>
      <c r="G56" s="303"/>
      <c r="H56" s="303"/>
      <c r="I56" s="303"/>
      <c r="J56" s="303"/>
      <c r="K56" s="301"/>
    </row>
    <row r="57" s="1" customFormat="1" ht="15" customHeight="1">
      <c r="B57" s="299"/>
      <c r="C57" s="303" t="s">
        <v>470</v>
      </c>
      <c r="D57" s="303"/>
      <c r="E57" s="303"/>
      <c r="F57" s="303"/>
      <c r="G57" s="303"/>
      <c r="H57" s="303"/>
      <c r="I57" s="303"/>
      <c r="J57" s="303"/>
      <c r="K57" s="301"/>
    </row>
    <row r="58" s="1" customFormat="1" ht="15" customHeight="1">
      <c r="B58" s="299"/>
      <c r="C58" s="305"/>
      <c r="D58" s="303" t="s">
        <v>471</v>
      </c>
      <c r="E58" s="303"/>
      <c r="F58" s="303"/>
      <c r="G58" s="303"/>
      <c r="H58" s="303"/>
      <c r="I58" s="303"/>
      <c r="J58" s="303"/>
      <c r="K58" s="301"/>
    </row>
    <row r="59" s="1" customFormat="1" ht="15" customHeight="1">
      <c r="B59" s="299"/>
      <c r="C59" s="305"/>
      <c r="D59" s="303" t="s">
        <v>472</v>
      </c>
      <c r="E59" s="303"/>
      <c r="F59" s="303"/>
      <c r="G59" s="303"/>
      <c r="H59" s="303"/>
      <c r="I59" s="303"/>
      <c r="J59" s="303"/>
      <c r="K59" s="301"/>
    </row>
    <row r="60" s="1" customFormat="1" ht="15" customHeight="1">
      <c r="B60" s="299"/>
      <c r="C60" s="305"/>
      <c r="D60" s="303" t="s">
        <v>473</v>
      </c>
      <c r="E60" s="303"/>
      <c r="F60" s="303"/>
      <c r="G60" s="303"/>
      <c r="H60" s="303"/>
      <c r="I60" s="303"/>
      <c r="J60" s="303"/>
      <c r="K60" s="301"/>
    </row>
    <row r="61" s="1" customFormat="1" ht="15" customHeight="1">
      <c r="B61" s="299"/>
      <c r="C61" s="305"/>
      <c r="D61" s="303" t="s">
        <v>474</v>
      </c>
      <c r="E61" s="303"/>
      <c r="F61" s="303"/>
      <c r="G61" s="303"/>
      <c r="H61" s="303"/>
      <c r="I61" s="303"/>
      <c r="J61" s="303"/>
      <c r="K61" s="301"/>
    </row>
    <row r="62" s="1" customFormat="1" ht="15" customHeight="1">
      <c r="B62" s="299"/>
      <c r="C62" s="305"/>
      <c r="D62" s="308" t="s">
        <v>475</v>
      </c>
      <c r="E62" s="308"/>
      <c r="F62" s="308"/>
      <c r="G62" s="308"/>
      <c r="H62" s="308"/>
      <c r="I62" s="308"/>
      <c r="J62" s="308"/>
      <c r="K62" s="301"/>
    </row>
    <row r="63" s="1" customFormat="1" ht="15" customHeight="1">
      <c r="B63" s="299"/>
      <c r="C63" s="305"/>
      <c r="D63" s="303" t="s">
        <v>476</v>
      </c>
      <c r="E63" s="303"/>
      <c r="F63" s="303"/>
      <c r="G63" s="303"/>
      <c r="H63" s="303"/>
      <c r="I63" s="303"/>
      <c r="J63" s="303"/>
      <c r="K63" s="301"/>
    </row>
    <row r="64" s="1" customFormat="1" ht="12.75" customHeight="1">
      <c r="B64" s="299"/>
      <c r="C64" s="305"/>
      <c r="D64" s="305"/>
      <c r="E64" s="309"/>
      <c r="F64" s="305"/>
      <c r="G64" s="305"/>
      <c r="H64" s="305"/>
      <c r="I64" s="305"/>
      <c r="J64" s="305"/>
      <c r="K64" s="301"/>
    </row>
    <row r="65" s="1" customFormat="1" ht="15" customHeight="1">
      <c r="B65" s="299"/>
      <c r="C65" s="305"/>
      <c r="D65" s="303" t="s">
        <v>477</v>
      </c>
      <c r="E65" s="303"/>
      <c r="F65" s="303"/>
      <c r="G65" s="303"/>
      <c r="H65" s="303"/>
      <c r="I65" s="303"/>
      <c r="J65" s="303"/>
      <c r="K65" s="301"/>
    </row>
    <row r="66" s="1" customFormat="1" ht="15" customHeight="1">
      <c r="B66" s="299"/>
      <c r="C66" s="305"/>
      <c r="D66" s="308" t="s">
        <v>478</v>
      </c>
      <c r="E66" s="308"/>
      <c r="F66" s="308"/>
      <c r="G66" s="308"/>
      <c r="H66" s="308"/>
      <c r="I66" s="308"/>
      <c r="J66" s="308"/>
      <c r="K66" s="301"/>
    </row>
    <row r="67" s="1" customFormat="1" ht="15" customHeight="1">
      <c r="B67" s="299"/>
      <c r="C67" s="305"/>
      <c r="D67" s="303" t="s">
        <v>479</v>
      </c>
      <c r="E67" s="303"/>
      <c r="F67" s="303"/>
      <c r="G67" s="303"/>
      <c r="H67" s="303"/>
      <c r="I67" s="303"/>
      <c r="J67" s="303"/>
      <c r="K67" s="301"/>
    </row>
    <row r="68" s="1" customFormat="1" ht="15" customHeight="1">
      <c r="B68" s="299"/>
      <c r="C68" s="305"/>
      <c r="D68" s="303" t="s">
        <v>480</v>
      </c>
      <c r="E68" s="303"/>
      <c r="F68" s="303"/>
      <c r="G68" s="303"/>
      <c r="H68" s="303"/>
      <c r="I68" s="303"/>
      <c r="J68" s="303"/>
      <c r="K68" s="301"/>
    </row>
    <row r="69" s="1" customFormat="1" ht="15" customHeight="1">
      <c r="B69" s="299"/>
      <c r="C69" s="305"/>
      <c r="D69" s="303" t="s">
        <v>481</v>
      </c>
      <c r="E69" s="303"/>
      <c r="F69" s="303"/>
      <c r="G69" s="303"/>
      <c r="H69" s="303"/>
      <c r="I69" s="303"/>
      <c r="J69" s="303"/>
      <c r="K69" s="301"/>
    </row>
    <row r="70" s="1" customFormat="1" ht="15" customHeight="1">
      <c r="B70" s="299"/>
      <c r="C70" s="305"/>
      <c r="D70" s="303" t="s">
        <v>482</v>
      </c>
      <c r="E70" s="303"/>
      <c r="F70" s="303"/>
      <c r="G70" s="303"/>
      <c r="H70" s="303"/>
      <c r="I70" s="303"/>
      <c r="J70" s="303"/>
      <c r="K70" s="301"/>
    </row>
    <row r="71" s="1" customFormat="1" ht="12.75" customHeight="1">
      <c r="B71" s="310"/>
      <c r="C71" s="311"/>
      <c r="D71" s="311"/>
      <c r="E71" s="311"/>
      <c r="F71" s="311"/>
      <c r="G71" s="311"/>
      <c r="H71" s="311"/>
      <c r="I71" s="311"/>
      <c r="J71" s="311"/>
      <c r="K71" s="312"/>
    </row>
    <row r="72" s="1" customFormat="1" ht="18.75" customHeight="1">
      <c r="B72" s="313"/>
      <c r="C72" s="313"/>
      <c r="D72" s="313"/>
      <c r="E72" s="313"/>
      <c r="F72" s="313"/>
      <c r="G72" s="313"/>
      <c r="H72" s="313"/>
      <c r="I72" s="313"/>
      <c r="J72" s="313"/>
      <c r="K72" s="314"/>
    </row>
    <row r="73" s="1" customFormat="1" ht="18.75" customHeight="1">
      <c r="B73" s="314"/>
      <c r="C73" s="314"/>
      <c r="D73" s="314"/>
      <c r="E73" s="314"/>
      <c r="F73" s="314"/>
      <c r="G73" s="314"/>
      <c r="H73" s="314"/>
      <c r="I73" s="314"/>
      <c r="J73" s="314"/>
      <c r="K73" s="314"/>
    </row>
    <row r="74" s="1" customFormat="1" ht="7.5" customHeight="1">
      <c r="B74" s="315"/>
      <c r="C74" s="316"/>
      <c r="D74" s="316"/>
      <c r="E74" s="316"/>
      <c r="F74" s="316"/>
      <c r="G74" s="316"/>
      <c r="H74" s="316"/>
      <c r="I74" s="316"/>
      <c r="J74" s="316"/>
      <c r="K74" s="317"/>
    </row>
    <row r="75" s="1" customFormat="1" ht="45" customHeight="1">
      <c r="B75" s="318"/>
      <c r="C75" s="319" t="s">
        <v>483</v>
      </c>
      <c r="D75" s="319"/>
      <c r="E75" s="319"/>
      <c r="F75" s="319"/>
      <c r="G75" s="319"/>
      <c r="H75" s="319"/>
      <c r="I75" s="319"/>
      <c r="J75" s="319"/>
      <c r="K75" s="320"/>
    </row>
    <row r="76" s="1" customFormat="1" ht="17.25" customHeight="1">
      <c r="B76" s="318"/>
      <c r="C76" s="321" t="s">
        <v>484</v>
      </c>
      <c r="D76" s="321"/>
      <c r="E76" s="321"/>
      <c r="F76" s="321" t="s">
        <v>485</v>
      </c>
      <c r="G76" s="322"/>
      <c r="H76" s="321" t="s">
        <v>52</v>
      </c>
      <c r="I76" s="321" t="s">
        <v>55</v>
      </c>
      <c r="J76" s="321" t="s">
        <v>486</v>
      </c>
      <c r="K76" s="320"/>
    </row>
    <row r="77" s="1" customFormat="1" ht="17.25" customHeight="1">
      <c r="B77" s="318"/>
      <c r="C77" s="323" t="s">
        <v>487</v>
      </c>
      <c r="D77" s="323"/>
      <c r="E77" s="323"/>
      <c r="F77" s="324" t="s">
        <v>488</v>
      </c>
      <c r="G77" s="325"/>
      <c r="H77" s="323"/>
      <c r="I77" s="323"/>
      <c r="J77" s="323" t="s">
        <v>489</v>
      </c>
      <c r="K77" s="320"/>
    </row>
    <row r="78" s="1" customFormat="1" ht="5.25" customHeight="1">
      <c r="B78" s="318"/>
      <c r="C78" s="326"/>
      <c r="D78" s="326"/>
      <c r="E78" s="326"/>
      <c r="F78" s="326"/>
      <c r="G78" s="327"/>
      <c r="H78" s="326"/>
      <c r="I78" s="326"/>
      <c r="J78" s="326"/>
      <c r="K78" s="320"/>
    </row>
    <row r="79" s="1" customFormat="1" ht="15" customHeight="1">
      <c r="B79" s="318"/>
      <c r="C79" s="306" t="s">
        <v>51</v>
      </c>
      <c r="D79" s="328"/>
      <c r="E79" s="328"/>
      <c r="F79" s="329" t="s">
        <v>490</v>
      </c>
      <c r="G79" s="330"/>
      <c r="H79" s="306" t="s">
        <v>491</v>
      </c>
      <c r="I79" s="306" t="s">
        <v>492</v>
      </c>
      <c r="J79" s="306">
        <v>20</v>
      </c>
      <c r="K79" s="320"/>
    </row>
    <row r="80" s="1" customFormat="1" ht="15" customHeight="1">
      <c r="B80" s="318"/>
      <c r="C80" s="306" t="s">
        <v>493</v>
      </c>
      <c r="D80" s="306"/>
      <c r="E80" s="306"/>
      <c r="F80" s="329" t="s">
        <v>490</v>
      </c>
      <c r="G80" s="330"/>
      <c r="H80" s="306" t="s">
        <v>494</v>
      </c>
      <c r="I80" s="306" t="s">
        <v>492</v>
      </c>
      <c r="J80" s="306">
        <v>120</v>
      </c>
      <c r="K80" s="320"/>
    </row>
    <row r="81" s="1" customFormat="1" ht="15" customHeight="1">
      <c r="B81" s="331"/>
      <c r="C81" s="306" t="s">
        <v>495</v>
      </c>
      <c r="D81" s="306"/>
      <c r="E81" s="306"/>
      <c r="F81" s="329" t="s">
        <v>496</v>
      </c>
      <c r="G81" s="330"/>
      <c r="H81" s="306" t="s">
        <v>497</v>
      </c>
      <c r="I81" s="306" t="s">
        <v>492</v>
      </c>
      <c r="J81" s="306">
        <v>50</v>
      </c>
      <c r="K81" s="320"/>
    </row>
    <row r="82" s="1" customFormat="1" ht="15" customHeight="1">
      <c r="B82" s="331"/>
      <c r="C82" s="306" t="s">
        <v>498</v>
      </c>
      <c r="D82" s="306"/>
      <c r="E82" s="306"/>
      <c r="F82" s="329" t="s">
        <v>490</v>
      </c>
      <c r="G82" s="330"/>
      <c r="H82" s="306" t="s">
        <v>499</v>
      </c>
      <c r="I82" s="306" t="s">
        <v>500</v>
      </c>
      <c r="J82" s="306"/>
      <c r="K82" s="320"/>
    </row>
    <row r="83" s="1" customFormat="1" ht="15" customHeight="1">
      <c r="B83" s="331"/>
      <c r="C83" s="332" t="s">
        <v>501</v>
      </c>
      <c r="D83" s="332"/>
      <c r="E83" s="332"/>
      <c r="F83" s="333" t="s">
        <v>496</v>
      </c>
      <c r="G83" s="332"/>
      <c r="H83" s="332" t="s">
        <v>502</v>
      </c>
      <c r="I83" s="332" t="s">
        <v>492</v>
      </c>
      <c r="J83" s="332">
        <v>15</v>
      </c>
      <c r="K83" s="320"/>
    </row>
    <row r="84" s="1" customFormat="1" ht="15" customHeight="1">
      <c r="B84" s="331"/>
      <c r="C84" s="332" t="s">
        <v>503</v>
      </c>
      <c r="D84" s="332"/>
      <c r="E84" s="332"/>
      <c r="F84" s="333" t="s">
        <v>496</v>
      </c>
      <c r="G84" s="332"/>
      <c r="H84" s="332" t="s">
        <v>504</v>
      </c>
      <c r="I84" s="332" t="s">
        <v>492</v>
      </c>
      <c r="J84" s="332">
        <v>15</v>
      </c>
      <c r="K84" s="320"/>
    </row>
    <row r="85" s="1" customFormat="1" ht="15" customHeight="1">
      <c r="B85" s="331"/>
      <c r="C85" s="332" t="s">
        <v>505</v>
      </c>
      <c r="D85" s="332"/>
      <c r="E85" s="332"/>
      <c r="F85" s="333" t="s">
        <v>496</v>
      </c>
      <c r="G85" s="332"/>
      <c r="H85" s="332" t="s">
        <v>506</v>
      </c>
      <c r="I85" s="332" t="s">
        <v>492</v>
      </c>
      <c r="J85" s="332">
        <v>20</v>
      </c>
      <c r="K85" s="320"/>
    </row>
    <row r="86" s="1" customFormat="1" ht="15" customHeight="1">
      <c r="B86" s="331"/>
      <c r="C86" s="332" t="s">
        <v>507</v>
      </c>
      <c r="D86" s="332"/>
      <c r="E86" s="332"/>
      <c r="F86" s="333" t="s">
        <v>496</v>
      </c>
      <c r="G86" s="332"/>
      <c r="H86" s="332" t="s">
        <v>508</v>
      </c>
      <c r="I86" s="332" t="s">
        <v>492</v>
      </c>
      <c r="J86" s="332">
        <v>20</v>
      </c>
      <c r="K86" s="320"/>
    </row>
    <row r="87" s="1" customFormat="1" ht="15" customHeight="1">
      <c r="B87" s="331"/>
      <c r="C87" s="306" t="s">
        <v>509</v>
      </c>
      <c r="D87" s="306"/>
      <c r="E87" s="306"/>
      <c r="F87" s="329" t="s">
        <v>496</v>
      </c>
      <c r="G87" s="330"/>
      <c r="H87" s="306" t="s">
        <v>510</v>
      </c>
      <c r="I87" s="306" t="s">
        <v>492</v>
      </c>
      <c r="J87" s="306">
        <v>50</v>
      </c>
      <c r="K87" s="320"/>
    </row>
    <row r="88" s="1" customFormat="1" ht="15" customHeight="1">
      <c r="B88" s="331"/>
      <c r="C88" s="306" t="s">
        <v>511</v>
      </c>
      <c r="D88" s="306"/>
      <c r="E88" s="306"/>
      <c r="F88" s="329" t="s">
        <v>496</v>
      </c>
      <c r="G88" s="330"/>
      <c r="H88" s="306" t="s">
        <v>512</v>
      </c>
      <c r="I88" s="306" t="s">
        <v>492</v>
      </c>
      <c r="J88" s="306">
        <v>20</v>
      </c>
      <c r="K88" s="320"/>
    </row>
    <row r="89" s="1" customFormat="1" ht="15" customHeight="1">
      <c r="B89" s="331"/>
      <c r="C89" s="306" t="s">
        <v>513</v>
      </c>
      <c r="D89" s="306"/>
      <c r="E89" s="306"/>
      <c r="F89" s="329" t="s">
        <v>496</v>
      </c>
      <c r="G89" s="330"/>
      <c r="H89" s="306" t="s">
        <v>514</v>
      </c>
      <c r="I89" s="306" t="s">
        <v>492</v>
      </c>
      <c r="J89" s="306">
        <v>20</v>
      </c>
      <c r="K89" s="320"/>
    </row>
    <row r="90" s="1" customFormat="1" ht="15" customHeight="1">
      <c r="B90" s="331"/>
      <c r="C90" s="306" t="s">
        <v>515</v>
      </c>
      <c r="D90" s="306"/>
      <c r="E90" s="306"/>
      <c r="F90" s="329" t="s">
        <v>496</v>
      </c>
      <c r="G90" s="330"/>
      <c r="H90" s="306" t="s">
        <v>516</v>
      </c>
      <c r="I90" s="306" t="s">
        <v>492</v>
      </c>
      <c r="J90" s="306">
        <v>50</v>
      </c>
      <c r="K90" s="320"/>
    </row>
    <row r="91" s="1" customFormat="1" ht="15" customHeight="1">
      <c r="B91" s="331"/>
      <c r="C91" s="306" t="s">
        <v>517</v>
      </c>
      <c r="D91" s="306"/>
      <c r="E91" s="306"/>
      <c r="F91" s="329" t="s">
        <v>496</v>
      </c>
      <c r="G91" s="330"/>
      <c r="H91" s="306" t="s">
        <v>517</v>
      </c>
      <c r="I91" s="306" t="s">
        <v>492</v>
      </c>
      <c r="J91" s="306">
        <v>50</v>
      </c>
      <c r="K91" s="320"/>
    </row>
    <row r="92" s="1" customFormat="1" ht="15" customHeight="1">
      <c r="B92" s="331"/>
      <c r="C92" s="306" t="s">
        <v>518</v>
      </c>
      <c r="D92" s="306"/>
      <c r="E92" s="306"/>
      <c r="F92" s="329" t="s">
        <v>496</v>
      </c>
      <c r="G92" s="330"/>
      <c r="H92" s="306" t="s">
        <v>519</v>
      </c>
      <c r="I92" s="306" t="s">
        <v>492</v>
      </c>
      <c r="J92" s="306">
        <v>255</v>
      </c>
      <c r="K92" s="320"/>
    </row>
    <row r="93" s="1" customFormat="1" ht="15" customHeight="1">
      <c r="B93" s="331"/>
      <c r="C93" s="306" t="s">
        <v>520</v>
      </c>
      <c r="D93" s="306"/>
      <c r="E93" s="306"/>
      <c r="F93" s="329" t="s">
        <v>490</v>
      </c>
      <c r="G93" s="330"/>
      <c r="H93" s="306" t="s">
        <v>521</v>
      </c>
      <c r="I93" s="306" t="s">
        <v>522</v>
      </c>
      <c r="J93" s="306"/>
      <c r="K93" s="320"/>
    </row>
    <row r="94" s="1" customFormat="1" ht="15" customHeight="1">
      <c r="B94" s="331"/>
      <c r="C94" s="306" t="s">
        <v>523</v>
      </c>
      <c r="D94" s="306"/>
      <c r="E94" s="306"/>
      <c r="F94" s="329" t="s">
        <v>490</v>
      </c>
      <c r="G94" s="330"/>
      <c r="H94" s="306" t="s">
        <v>524</v>
      </c>
      <c r="I94" s="306" t="s">
        <v>525</v>
      </c>
      <c r="J94" s="306"/>
      <c r="K94" s="320"/>
    </row>
    <row r="95" s="1" customFormat="1" ht="15" customHeight="1">
      <c r="B95" s="331"/>
      <c r="C95" s="306" t="s">
        <v>526</v>
      </c>
      <c r="D95" s="306"/>
      <c r="E95" s="306"/>
      <c r="F95" s="329" t="s">
        <v>490</v>
      </c>
      <c r="G95" s="330"/>
      <c r="H95" s="306" t="s">
        <v>526</v>
      </c>
      <c r="I95" s="306" t="s">
        <v>525</v>
      </c>
      <c r="J95" s="306"/>
      <c r="K95" s="320"/>
    </row>
    <row r="96" s="1" customFormat="1" ht="15" customHeight="1">
      <c r="B96" s="331"/>
      <c r="C96" s="306" t="s">
        <v>36</v>
      </c>
      <c r="D96" s="306"/>
      <c r="E96" s="306"/>
      <c r="F96" s="329" t="s">
        <v>490</v>
      </c>
      <c r="G96" s="330"/>
      <c r="H96" s="306" t="s">
        <v>527</v>
      </c>
      <c r="I96" s="306" t="s">
        <v>525</v>
      </c>
      <c r="J96" s="306"/>
      <c r="K96" s="320"/>
    </row>
    <row r="97" s="1" customFormat="1" ht="15" customHeight="1">
      <c r="B97" s="331"/>
      <c r="C97" s="306" t="s">
        <v>46</v>
      </c>
      <c r="D97" s="306"/>
      <c r="E97" s="306"/>
      <c r="F97" s="329" t="s">
        <v>490</v>
      </c>
      <c r="G97" s="330"/>
      <c r="H97" s="306" t="s">
        <v>528</v>
      </c>
      <c r="I97" s="306" t="s">
        <v>525</v>
      </c>
      <c r="J97" s="306"/>
      <c r="K97" s="320"/>
    </row>
    <row r="98" s="1" customFormat="1" ht="15" customHeight="1">
      <c r="B98" s="334"/>
      <c r="C98" s="335"/>
      <c r="D98" s="335"/>
      <c r="E98" s="335"/>
      <c r="F98" s="335"/>
      <c r="G98" s="335"/>
      <c r="H98" s="335"/>
      <c r="I98" s="335"/>
      <c r="J98" s="335"/>
      <c r="K98" s="336"/>
    </row>
    <row r="99" s="1" customFormat="1" ht="18.75" customHeight="1">
      <c r="B99" s="337"/>
      <c r="C99" s="338"/>
      <c r="D99" s="338"/>
      <c r="E99" s="338"/>
      <c r="F99" s="338"/>
      <c r="G99" s="338"/>
      <c r="H99" s="338"/>
      <c r="I99" s="338"/>
      <c r="J99" s="338"/>
      <c r="K99" s="337"/>
    </row>
    <row r="100" s="1" customFormat="1" ht="18.75" customHeight="1">
      <c r="B100" s="314"/>
      <c r="C100" s="314"/>
      <c r="D100" s="314"/>
      <c r="E100" s="314"/>
      <c r="F100" s="314"/>
      <c r="G100" s="314"/>
      <c r="H100" s="314"/>
      <c r="I100" s="314"/>
      <c r="J100" s="314"/>
      <c r="K100" s="314"/>
    </row>
    <row r="101" s="1" customFormat="1" ht="7.5" customHeight="1">
      <c r="B101" s="315"/>
      <c r="C101" s="316"/>
      <c r="D101" s="316"/>
      <c r="E101" s="316"/>
      <c r="F101" s="316"/>
      <c r="G101" s="316"/>
      <c r="H101" s="316"/>
      <c r="I101" s="316"/>
      <c r="J101" s="316"/>
      <c r="K101" s="317"/>
    </row>
    <row r="102" s="1" customFormat="1" ht="45" customHeight="1">
      <c r="B102" s="318"/>
      <c r="C102" s="319" t="s">
        <v>529</v>
      </c>
      <c r="D102" s="319"/>
      <c r="E102" s="319"/>
      <c r="F102" s="319"/>
      <c r="G102" s="319"/>
      <c r="H102" s="319"/>
      <c r="I102" s="319"/>
      <c r="J102" s="319"/>
      <c r="K102" s="320"/>
    </row>
    <row r="103" s="1" customFormat="1" ht="17.25" customHeight="1">
      <c r="B103" s="318"/>
      <c r="C103" s="321" t="s">
        <v>484</v>
      </c>
      <c r="D103" s="321"/>
      <c r="E103" s="321"/>
      <c r="F103" s="321" t="s">
        <v>485</v>
      </c>
      <c r="G103" s="322"/>
      <c r="H103" s="321" t="s">
        <v>52</v>
      </c>
      <c r="I103" s="321" t="s">
        <v>55</v>
      </c>
      <c r="J103" s="321" t="s">
        <v>486</v>
      </c>
      <c r="K103" s="320"/>
    </row>
    <row r="104" s="1" customFormat="1" ht="17.25" customHeight="1">
      <c r="B104" s="318"/>
      <c r="C104" s="323" t="s">
        <v>487</v>
      </c>
      <c r="D104" s="323"/>
      <c r="E104" s="323"/>
      <c r="F104" s="324" t="s">
        <v>488</v>
      </c>
      <c r="G104" s="325"/>
      <c r="H104" s="323"/>
      <c r="I104" s="323"/>
      <c r="J104" s="323" t="s">
        <v>489</v>
      </c>
      <c r="K104" s="320"/>
    </row>
    <row r="105" s="1" customFormat="1" ht="5.25" customHeight="1">
      <c r="B105" s="318"/>
      <c r="C105" s="321"/>
      <c r="D105" s="321"/>
      <c r="E105" s="321"/>
      <c r="F105" s="321"/>
      <c r="G105" s="339"/>
      <c r="H105" s="321"/>
      <c r="I105" s="321"/>
      <c r="J105" s="321"/>
      <c r="K105" s="320"/>
    </row>
    <row r="106" s="1" customFormat="1" ht="15" customHeight="1">
      <c r="B106" s="318"/>
      <c r="C106" s="306" t="s">
        <v>51</v>
      </c>
      <c r="D106" s="328"/>
      <c r="E106" s="328"/>
      <c r="F106" s="329" t="s">
        <v>490</v>
      </c>
      <c r="G106" s="306"/>
      <c r="H106" s="306" t="s">
        <v>530</v>
      </c>
      <c r="I106" s="306" t="s">
        <v>492</v>
      </c>
      <c r="J106" s="306">
        <v>20</v>
      </c>
      <c r="K106" s="320"/>
    </row>
    <row r="107" s="1" customFormat="1" ht="15" customHeight="1">
      <c r="B107" s="318"/>
      <c r="C107" s="306" t="s">
        <v>493</v>
      </c>
      <c r="D107" s="306"/>
      <c r="E107" s="306"/>
      <c r="F107" s="329" t="s">
        <v>490</v>
      </c>
      <c r="G107" s="306"/>
      <c r="H107" s="306" t="s">
        <v>530</v>
      </c>
      <c r="I107" s="306" t="s">
        <v>492</v>
      </c>
      <c r="J107" s="306">
        <v>120</v>
      </c>
      <c r="K107" s="320"/>
    </row>
    <row r="108" s="1" customFormat="1" ht="15" customHeight="1">
      <c r="B108" s="331"/>
      <c r="C108" s="306" t="s">
        <v>495</v>
      </c>
      <c r="D108" s="306"/>
      <c r="E108" s="306"/>
      <c r="F108" s="329" t="s">
        <v>496</v>
      </c>
      <c r="G108" s="306"/>
      <c r="H108" s="306" t="s">
        <v>530</v>
      </c>
      <c r="I108" s="306" t="s">
        <v>492</v>
      </c>
      <c r="J108" s="306">
        <v>50</v>
      </c>
      <c r="K108" s="320"/>
    </row>
    <row r="109" s="1" customFormat="1" ht="15" customHeight="1">
      <c r="B109" s="331"/>
      <c r="C109" s="306" t="s">
        <v>498</v>
      </c>
      <c r="D109" s="306"/>
      <c r="E109" s="306"/>
      <c r="F109" s="329" t="s">
        <v>490</v>
      </c>
      <c r="G109" s="306"/>
      <c r="H109" s="306" t="s">
        <v>530</v>
      </c>
      <c r="I109" s="306" t="s">
        <v>500</v>
      </c>
      <c r="J109" s="306"/>
      <c r="K109" s="320"/>
    </row>
    <row r="110" s="1" customFormat="1" ht="15" customHeight="1">
      <c r="B110" s="331"/>
      <c r="C110" s="306" t="s">
        <v>509</v>
      </c>
      <c r="D110" s="306"/>
      <c r="E110" s="306"/>
      <c r="F110" s="329" t="s">
        <v>496</v>
      </c>
      <c r="G110" s="306"/>
      <c r="H110" s="306" t="s">
        <v>530</v>
      </c>
      <c r="I110" s="306" t="s">
        <v>492</v>
      </c>
      <c r="J110" s="306">
        <v>50</v>
      </c>
      <c r="K110" s="320"/>
    </row>
    <row r="111" s="1" customFormat="1" ht="15" customHeight="1">
      <c r="B111" s="331"/>
      <c r="C111" s="306" t="s">
        <v>517</v>
      </c>
      <c r="D111" s="306"/>
      <c r="E111" s="306"/>
      <c r="F111" s="329" t="s">
        <v>496</v>
      </c>
      <c r="G111" s="306"/>
      <c r="H111" s="306" t="s">
        <v>530</v>
      </c>
      <c r="I111" s="306" t="s">
        <v>492</v>
      </c>
      <c r="J111" s="306">
        <v>50</v>
      </c>
      <c r="K111" s="320"/>
    </row>
    <row r="112" s="1" customFormat="1" ht="15" customHeight="1">
      <c r="B112" s="331"/>
      <c r="C112" s="306" t="s">
        <v>515</v>
      </c>
      <c r="D112" s="306"/>
      <c r="E112" s="306"/>
      <c r="F112" s="329" t="s">
        <v>496</v>
      </c>
      <c r="G112" s="306"/>
      <c r="H112" s="306" t="s">
        <v>530</v>
      </c>
      <c r="I112" s="306" t="s">
        <v>492</v>
      </c>
      <c r="J112" s="306">
        <v>50</v>
      </c>
      <c r="K112" s="320"/>
    </row>
    <row r="113" s="1" customFormat="1" ht="15" customHeight="1">
      <c r="B113" s="331"/>
      <c r="C113" s="306" t="s">
        <v>51</v>
      </c>
      <c r="D113" s="306"/>
      <c r="E113" s="306"/>
      <c r="F113" s="329" t="s">
        <v>490</v>
      </c>
      <c r="G113" s="306"/>
      <c r="H113" s="306" t="s">
        <v>531</v>
      </c>
      <c r="I113" s="306" t="s">
        <v>492</v>
      </c>
      <c r="J113" s="306">
        <v>20</v>
      </c>
      <c r="K113" s="320"/>
    </row>
    <row r="114" s="1" customFormat="1" ht="15" customHeight="1">
      <c r="B114" s="331"/>
      <c r="C114" s="306" t="s">
        <v>532</v>
      </c>
      <c r="D114" s="306"/>
      <c r="E114" s="306"/>
      <c r="F114" s="329" t="s">
        <v>490</v>
      </c>
      <c r="G114" s="306"/>
      <c r="H114" s="306" t="s">
        <v>533</v>
      </c>
      <c r="I114" s="306" t="s">
        <v>492</v>
      </c>
      <c r="J114" s="306">
        <v>120</v>
      </c>
      <c r="K114" s="320"/>
    </row>
    <row r="115" s="1" customFormat="1" ht="15" customHeight="1">
      <c r="B115" s="331"/>
      <c r="C115" s="306" t="s">
        <v>36</v>
      </c>
      <c r="D115" s="306"/>
      <c r="E115" s="306"/>
      <c r="F115" s="329" t="s">
        <v>490</v>
      </c>
      <c r="G115" s="306"/>
      <c r="H115" s="306" t="s">
        <v>534</v>
      </c>
      <c r="I115" s="306" t="s">
        <v>525</v>
      </c>
      <c r="J115" s="306"/>
      <c r="K115" s="320"/>
    </row>
    <row r="116" s="1" customFormat="1" ht="15" customHeight="1">
      <c r="B116" s="331"/>
      <c r="C116" s="306" t="s">
        <v>46</v>
      </c>
      <c r="D116" s="306"/>
      <c r="E116" s="306"/>
      <c r="F116" s="329" t="s">
        <v>490</v>
      </c>
      <c r="G116" s="306"/>
      <c r="H116" s="306" t="s">
        <v>535</v>
      </c>
      <c r="I116" s="306" t="s">
        <v>525</v>
      </c>
      <c r="J116" s="306"/>
      <c r="K116" s="320"/>
    </row>
    <row r="117" s="1" customFormat="1" ht="15" customHeight="1">
      <c r="B117" s="331"/>
      <c r="C117" s="306" t="s">
        <v>55</v>
      </c>
      <c r="D117" s="306"/>
      <c r="E117" s="306"/>
      <c r="F117" s="329" t="s">
        <v>490</v>
      </c>
      <c r="G117" s="306"/>
      <c r="H117" s="306" t="s">
        <v>536</v>
      </c>
      <c r="I117" s="306" t="s">
        <v>537</v>
      </c>
      <c r="J117" s="306"/>
      <c r="K117" s="320"/>
    </row>
    <row r="118" s="1" customFormat="1" ht="15" customHeight="1">
      <c r="B118" s="334"/>
      <c r="C118" s="340"/>
      <c r="D118" s="340"/>
      <c r="E118" s="340"/>
      <c r="F118" s="340"/>
      <c r="G118" s="340"/>
      <c r="H118" s="340"/>
      <c r="I118" s="340"/>
      <c r="J118" s="340"/>
      <c r="K118" s="336"/>
    </row>
    <row r="119" s="1" customFormat="1" ht="18.75" customHeight="1">
      <c r="B119" s="341"/>
      <c r="C119" s="342"/>
      <c r="D119" s="342"/>
      <c r="E119" s="342"/>
      <c r="F119" s="343"/>
      <c r="G119" s="342"/>
      <c r="H119" s="342"/>
      <c r="I119" s="342"/>
      <c r="J119" s="342"/>
      <c r="K119" s="341"/>
    </row>
    <row r="120" s="1" customFormat="1" ht="18.75" customHeight="1"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</row>
    <row r="121" s="1" customFormat="1" ht="7.5" customHeight="1">
      <c r="B121" s="344"/>
      <c r="C121" s="345"/>
      <c r="D121" s="345"/>
      <c r="E121" s="345"/>
      <c r="F121" s="345"/>
      <c r="G121" s="345"/>
      <c r="H121" s="345"/>
      <c r="I121" s="345"/>
      <c r="J121" s="345"/>
      <c r="K121" s="346"/>
    </row>
    <row r="122" s="1" customFormat="1" ht="45" customHeight="1">
      <c r="B122" s="347"/>
      <c r="C122" s="297" t="s">
        <v>538</v>
      </c>
      <c r="D122" s="297"/>
      <c r="E122" s="297"/>
      <c r="F122" s="297"/>
      <c r="G122" s="297"/>
      <c r="H122" s="297"/>
      <c r="I122" s="297"/>
      <c r="J122" s="297"/>
      <c r="K122" s="348"/>
    </row>
    <row r="123" s="1" customFormat="1" ht="17.25" customHeight="1">
      <c r="B123" s="349"/>
      <c r="C123" s="321" t="s">
        <v>484</v>
      </c>
      <c r="D123" s="321"/>
      <c r="E123" s="321"/>
      <c r="F123" s="321" t="s">
        <v>485</v>
      </c>
      <c r="G123" s="322"/>
      <c r="H123" s="321" t="s">
        <v>52</v>
      </c>
      <c r="I123" s="321" t="s">
        <v>55</v>
      </c>
      <c r="J123" s="321" t="s">
        <v>486</v>
      </c>
      <c r="K123" s="350"/>
    </row>
    <row r="124" s="1" customFormat="1" ht="17.25" customHeight="1">
      <c r="B124" s="349"/>
      <c r="C124" s="323" t="s">
        <v>487</v>
      </c>
      <c r="D124" s="323"/>
      <c r="E124" s="323"/>
      <c r="F124" s="324" t="s">
        <v>488</v>
      </c>
      <c r="G124" s="325"/>
      <c r="H124" s="323"/>
      <c r="I124" s="323"/>
      <c r="J124" s="323" t="s">
        <v>489</v>
      </c>
      <c r="K124" s="350"/>
    </row>
    <row r="125" s="1" customFormat="1" ht="5.25" customHeight="1">
      <c r="B125" s="351"/>
      <c r="C125" s="326"/>
      <c r="D125" s="326"/>
      <c r="E125" s="326"/>
      <c r="F125" s="326"/>
      <c r="G125" s="352"/>
      <c r="H125" s="326"/>
      <c r="I125" s="326"/>
      <c r="J125" s="326"/>
      <c r="K125" s="353"/>
    </row>
    <row r="126" s="1" customFormat="1" ht="15" customHeight="1">
      <c r="B126" s="351"/>
      <c r="C126" s="306" t="s">
        <v>493</v>
      </c>
      <c r="D126" s="328"/>
      <c r="E126" s="328"/>
      <c r="F126" s="329" t="s">
        <v>490</v>
      </c>
      <c r="G126" s="306"/>
      <c r="H126" s="306" t="s">
        <v>530</v>
      </c>
      <c r="I126" s="306" t="s">
        <v>492</v>
      </c>
      <c r="J126" s="306">
        <v>120</v>
      </c>
      <c r="K126" s="354"/>
    </row>
    <row r="127" s="1" customFormat="1" ht="15" customHeight="1">
      <c r="B127" s="351"/>
      <c r="C127" s="306" t="s">
        <v>539</v>
      </c>
      <c r="D127" s="306"/>
      <c r="E127" s="306"/>
      <c r="F127" s="329" t="s">
        <v>490</v>
      </c>
      <c r="G127" s="306"/>
      <c r="H127" s="306" t="s">
        <v>540</v>
      </c>
      <c r="I127" s="306" t="s">
        <v>492</v>
      </c>
      <c r="J127" s="306" t="s">
        <v>541</v>
      </c>
      <c r="K127" s="354"/>
    </row>
    <row r="128" s="1" customFormat="1" ht="15" customHeight="1">
      <c r="B128" s="351"/>
      <c r="C128" s="306" t="s">
        <v>438</v>
      </c>
      <c r="D128" s="306"/>
      <c r="E128" s="306"/>
      <c r="F128" s="329" t="s">
        <v>490</v>
      </c>
      <c r="G128" s="306"/>
      <c r="H128" s="306" t="s">
        <v>542</v>
      </c>
      <c r="I128" s="306" t="s">
        <v>492</v>
      </c>
      <c r="J128" s="306" t="s">
        <v>541</v>
      </c>
      <c r="K128" s="354"/>
    </row>
    <row r="129" s="1" customFormat="1" ht="15" customHeight="1">
      <c r="B129" s="351"/>
      <c r="C129" s="306" t="s">
        <v>501</v>
      </c>
      <c r="D129" s="306"/>
      <c r="E129" s="306"/>
      <c r="F129" s="329" t="s">
        <v>496</v>
      </c>
      <c r="G129" s="306"/>
      <c r="H129" s="306" t="s">
        <v>502</v>
      </c>
      <c r="I129" s="306" t="s">
        <v>492</v>
      </c>
      <c r="J129" s="306">
        <v>15</v>
      </c>
      <c r="K129" s="354"/>
    </row>
    <row r="130" s="1" customFormat="1" ht="15" customHeight="1">
      <c r="B130" s="351"/>
      <c r="C130" s="332" t="s">
        <v>503</v>
      </c>
      <c r="D130" s="332"/>
      <c r="E130" s="332"/>
      <c r="F130" s="333" t="s">
        <v>496</v>
      </c>
      <c r="G130" s="332"/>
      <c r="H130" s="332" t="s">
        <v>504</v>
      </c>
      <c r="I130" s="332" t="s">
        <v>492</v>
      </c>
      <c r="J130" s="332">
        <v>15</v>
      </c>
      <c r="K130" s="354"/>
    </row>
    <row r="131" s="1" customFormat="1" ht="15" customHeight="1">
      <c r="B131" s="351"/>
      <c r="C131" s="332" t="s">
        <v>505</v>
      </c>
      <c r="D131" s="332"/>
      <c r="E131" s="332"/>
      <c r="F131" s="333" t="s">
        <v>496</v>
      </c>
      <c r="G131" s="332"/>
      <c r="H131" s="332" t="s">
        <v>506</v>
      </c>
      <c r="I131" s="332" t="s">
        <v>492</v>
      </c>
      <c r="J131" s="332">
        <v>20</v>
      </c>
      <c r="K131" s="354"/>
    </row>
    <row r="132" s="1" customFormat="1" ht="15" customHeight="1">
      <c r="B132" s="351"/>
      <c r="C132" s="332" t="s">
        <v>507</v>
      </c>
      <c r="D132" s="332"/>
      <c r="E132" s="332"/>
      <c r="F132" s="333" t="s">
        <v>496</v>
      </c>
      <c r="G132" s="332"/>
      <c r="H132" s="332" t="s">
        <v>508</v>
      </c>
      <c r="I132" s="332" t="s">
        <v>492</v>
      </c>
      <c r="J132" s="332">
        <v>20</v>
      </c>
      <c r="K132" s="354"/>
    </row>
    <row r="133" s="1" customFormat="1" ht="15" customHeight="1">
      <c r="B133" s="351"/>
      <c r="C133" s="306" t="s">
        <v>495</v>
      </c>
      <c r="D133" s="306"/>
      <c r="E133" s="306"/>
      <c r="F133" s="329" t="s">
        <v>496</v>
      </c>
      <c r="G133" s="306"/>
      <c r="H133" s="306" t="s">
        <v>530</v>
      </c>
      <c r="I133" s="306" t="s">
        <v>492</v>
      </c>
      <c r="J133" s="306">
        <v>50</v>
      </c>
      <c r="K133" s="354"/>
    </row>
    <row r="134" s="1" customFormat="1" ht="15" customHeight="1">
      <c r="B134" s="351"/>
      <c r="C134" s="306" t="s">
        <v>509</v>
      </c>
      <c r="D134" s="306"/>
      <c r="E134" s="306"/>
      <c r="F134" s="329" t="s">
        <v>496</v>
      </c>
      <c r="G134" s="306"/>
      <c r="H134" s="306" t="s">
        <v>530</v>
      </c>
      <c r="I134" s="306" t="s">
        <v>492</v>
      </c>
      <c r="J134" s="306">
        <v>50</v>
      </c>
      <c r="K134" s="354"/>
    </row>
    <row r="135" s="1" customFormat="1" ht="15" customHeight="1">
      <c r="B135" s="351"/>
      <c r="C135" s="306" t="s">
        <v>515</v>
      </c>
      <c r="D135" s="306"/>
      <c r="E135" s="306"/>
      <c r="F135" s="329" t="s">
        <v>496</v>
      </c>
      <c r="G135" s="306"/>
      <c r="H135" s="306" t="s">
        <v>530</v>
      </c>
      <c r="I135" s="306" t="s">
        <v>492</v>
      </c>
      <c r="J135" s="306">
        <v>50</v>
      </c>
      <c r="K135" s="354"/>
    </row>
    <row r="136" s="1" customFormat="1" ht="15" customHeight="1">
      <c r="B136" s="351"/>
      <c r="C136" s="306" t="s">
        <v>517</v>
      </c>
      <c r="D136" s="306"/>
      <c r="E136" s="306"/>
      <c r="F136" s="329" t="s">
        <v>496</v>
      </c>
      <c r="G136" s="306"/>
      <c r="H136" s="306" t="s">
        <v>530</v>
      </c>
      <c r="I136" s="306" t="s">
        <v>492</v>
      </c>
      <c r="J136" s="306">
        <v>50</v>
      </c>
      <c r="K136" s="354"/>
    </row>
    <row r="137" s="1" customFormat="1" ht="15" customHeight="1">
      <c r="B137" s="351"/>
      <c r="C137" s="306" t="s">
        <v>518</v>
      </c>
      <c r="D137" s="306"/>
      <c r="E137" s="306"/>
      <c r="F137" s="329" t="s">
        <v>496</v>
      </c>
      <c r="G137" s="306"/>
      <c r="H137" s="306" t="s">
        <v>543</v>
      </c>
      <c r="I137" s="306" t="s">
        <v>492</v>
      </c>
      <c r="J137" s="306">
        <v>255</v>
      </c>
      <c r="K137" s="354"/>
    </row>
    <row r="138" s="1" customFormat="1" ht="15" customHeight="1">
      <c r="B138" s="351"/>
      <c r="C138" s="306" t="s">
        <v>520</v>
      </c>
      <c r="D138" s="306"/>
      <c r="E138" s="306"/>
      <c r="F138" s="329" t="s">
        <v>490</v>
      </c>
      <c r="G138" s="306"/>
      <c r="H138" s="306" t="s">
        <v>544</v>
      </c>
      <c r="I138" s="306" t="s">
        <v>522</v>
      </c>
      <c r="J138" s="306"/>
      <c r="K138" s="354"/>
    </row>
    <row r="139" s="1" customFormat="1" ht="15" customHeight="1">
      <c r="B139" s="351"/>
      <c r="C139" s="306" t="s">
        <v>523</v>
      </c>
      <c r="D139" s="306"/>
      <c r="E139" s="306"/>
      <c r="F139" s="329" t="s">
        <v>490</v>
      </c>
      <c r="G139" s="306"/>
      <c r="H139" s="306" t="s">
        <v>545</v>
      </c>
      <c r="I139" s="306" t="s">
        <v>525</v>
      </c>
      <c r="J139" s="306"/>
      <c r="K139" s="354"/>
    </row>
    <row r="140" s="1" customFormat="1" ht="15" customHeight="1">
      <c r="B140" s="351"/>
      <c r="C140" s="306" t="s">
        <v>526</v>
      </c>
      <c r="D140" s="306"/>
      <c r="E140" s="306"/>
      <c r="F140" s="329" t="s">
        <v>490</v>
      </c>
      <c r="G140" s="306"/>
      <c r="H140" s="306" t="s">
        <v>526</v>
      </c>
      <c r="I140" s="306" t="s">
        <v>525</v>
      </c>
      <c r="J140" s="306"/>
      <c r="K140" s="354"/>
    </row>
    <row r="141" s="1" customFormat="1" ht="15" customHeight="1">
      <c r="B141" s="351"/>
      <c r="C141" s="306" t="s">
        <v>36</v>
      </c>
      <c r="D141" s="306"/>
      <c r="E141" s="306"/>
      <c r="F141" s="329" t="s">
        <v>490</v>
      </c>
      <c r="G141" s="306"/>
      <c r="H141" s="306" t="s">
        <v>546</v>
      </c>
      <c r="I141" s="306" t="s">
        <v>525</v>
      </c>
      <c r="J141" s="306"/>
      <c r="K141" s="354"/>
    </row>
    <row r="142" s="1" customFormat="1" ht="15" customHeight="1">
      <c r="B142" s="351"/>
      <c r="C142" s="306" t="s">
        <v>547</v>
      </c>
      <c r="D142" s="306"/>
      <c r="E142" s="306"/>
      <c r="F142" s="329" t="s">
        <v>490</v>
      </c>
      <c r="G142" s="306"/>
      <c r="H142" s="306" t="s">
        <v>548</v>
      </c>
      <c r="I142" s="306" t="s">
        <v>525</v>
      </c>
      <c r="J142" s="306"/>
      <c r="K142" s="354"/>
    </row>
    <row r="143" s="1" customFormat="1" ht="15" customHeight="1">
      <c r="B143" s="355"/>
      <c r="C143" s="356"/>
      <c r="D143" s="356"/>
      <c r="E143" s="356"/>
      <c r="F143" s="356"/>
      <c r="G143" s="356"/>
      <c r="H143" s="356"/>
      <c r="I143" s="356"/>
      <c r="J143" s="356"/>
      <c r="K143" s="357"/>
    </row>
    <row r="144" s="1" customFormat="1" ht="18.75" customHeight="1">
      <c r="B144" s="342"/>
      <c r="C144" s="342"/>
      <c r="D144" s="342"/>
      <c r="E144" s="342"/>
      <c r="F144" s="343"/>
      <c r="G144" s="342"/>
      <c r="H144" s="342"/>
      <c r="I144" s="342"/>
      <c r="J144" s="342"/>
      <c r="K144" s="342"/>
    </row>
    <row r="145" s="1" customFormat="1" ht="18.75" customHeight="1">
      <c r="B145" s="314"/>
      <c r="C145" s="314"/>
      <c r="D145" s="314"/>
      <c r="E145" s="314"/>
      <c r="F145" s="314"/>
      <c r="G145" s="314"/>
      <c r="H145" s="314"/>
      <c r="I145" s="314"/>
      <c r="J145" s="314"/>
      <c r="K145" s="314"/>
    </row>
    <row r="146" s="1" customFormat="1" ht="7.5" customHeight="1">
      <c r="B146" s="315"/>
      <c r="C146" s="316"/>
      <c r="D146" s="316"/>
      <c r="E146" s="316"/>
      <c r="F146" s="316"/>
      <c r="G146" s="316"/>
      <c r="H146" s="316"/>
      <c r="I146" s="316"/>
      <c r="J146" s="316"/>
      <c r="K146" s="317"/>
    </row>
    <row r="147" s="1" customFormat="1" ht="45" customHeight="1">
      <c r="B147" s="318"/>
      <c r="C147" s="319" t="s">
        <v>549</v>
      </c>
      <c r="D147" s="319"/>
      <c r="E147" s="319"/>
      <c r="F147" s="319"/>
      <c r="G147" s="319"/>
      <c r="H147" s="319"/>
      <c r="I147" s="319"/>
      <c r="J147" s="319"/>
      <c r="K147" s="320"/>
    </row>
    <row r="148" s="1" customFormat="1" ht="17.25" customHeight="1">
      <c r="B148" s="318"/>
      <c r="C148" s="321" t="s">
        <v>484</v>
      </c>
      <c r="D148" s="321"/>
      <c r="E148" s="321"/>
      <c r="F148" s="321" t="s">
        <v>485</v>
      </c>
      <c r="G148" s="322"/>
      <c r="H148" s="321" t="s">
        <v>52</v>
      </c>
      <c r="I148" s="321" t="s">
        <v>55</v>
      </c>
      <c r="J148" s="321" t="s">
        <v>486</v>
      </c>
      <c r="K148" s="320"/>
    </row>
    <row r="149" s="1" customFormat="1" ht="17.25" customHeight="1">
      <c r="B149" s="318"/>
      <c r="C149" s="323" t="s">
        <v>487</v>
      </c>
      <c r="D149" s="323"/>
      <c r="E149" s="323"/>
      <c r="F149" s="324" t="s">
        <v>488</v>
      </c>
      <c r="G149" s="325"/>
      <c r="H149" s="323"/>
      <c r="I149" s="323"/>
      <c r="J149" s="323" t="s">
        <v>489</v>
      </c>
      <c r="K149" s="320"/>
    </row>
    <row r="150" s="1" customFormat="1" ht="5.25" customHeight="1">
      <c r="B150" s="331"/>
      <c r="C150" s="326"/>
      <c r="D150" s="326"/>
      <c r="E150" s="326"/>
      <c r="F150" s="326"/>
      <c r="G150" s="327"/>
      <c r="H150" s="326"/>
      <c r="I150" s="326"/>
      <c r="J150" s="326"/>
      <c r="K150" s="354"/>
    </row>
    <row r="151" s="1" customFormat="1" ht="15" customHeight="1">
      <c r="B151" s="331"/>
      <c r="C151" s="358" t="s">
        <v>493</v>
      </c>
      <c r="D151" s="306"/>
      <c r="E151" s="306"/>
      <c r="F151" s="359" t="s">
        <v>490</v>
      </c>
      <c r="G151" s="306"/>
      <c r="H151" s="358" t="s">
        <v>530</v>
      </c>
      <c r="I151" s="358" t="s">
        <v>492</v>
      </c>
      <c r="J151" s="358">
        <v>120</v>
      </c>
      <c r="K151" s="354"/>
    </row>
    <row r="152" s="1" customFormat="1" ht="15" customHeight="1">
      <c r="B152" s="331"/>
      <c r="C152" s="358" t="s">
        <v>539</v>
      </c>
      <c r="D152" s="306"/>
      <c r="E152" s="306"/>
      <c r="F152" s="359" t="s">
        <v>490</v>
      </c>
      <c r="G152" s="306"/>
      <c r="H152" s="358" t="s">
        <v>550</v>
      </c>
      <c r="I152" s="358" t="s">
        <v>492</v>
      </c>
      <c r="J152" s="358" t="s">
        <v>541</v>
      </c>
      <c r="K152" s="354"/>
    </row>
    <row r="153" s="1" customFormat="1" ht="15" customHeight="1">
      <c r="B153" s="331"/>
      <c r="C153" s="358" t="s">
        <v>438</v>
      </c>
      <c r="D153" s="306"/>
      <c r="E153" s="306"/>
      <c r="F153" s="359" t="s">
        <v>490</v>
      </c>
      <c r="G153" s="306"/>
      <c r="H153" s="358" t="s">
        <v>551</v>
      </c>
      <c r="I153" s="358" t="s">
        <v>492</v>
      </c>
      <c r="J153" s="358" t="s">
        <v>541</v>
      </c>
      <c r="K153" s="354"/>
    </row>
    <row r="154" s="1" customFormat="1" ht="15" customHeight="1">
      <c r="B154" s="331"/>
      <c r="C154" s="358" t="s">
        <v>495</v>
      </c>
      <c r="D154" s="306"/>
      <c r="E154" s="306"/>
      <c r="F154" s="359" t="s">
        <v>496</v>
      </c>
      <c r="G154" s="306"/>
      <c r="H154" s="358" t="s">
        <v>530</v>
      </c>
      <c r="I154" s="358" t="s">
        <v>492</v>
      </c>
      <c r="J154" s="358">
        <v>50</v>
      </c>
      <c r="K154" s="354"/>
    </row>
    <row r="155" s="1" customFormat="1" ht="15" customHeight="1">
      <c r="B155" s="331"/>
      <c r="C155" s="358" t="s">
        <v>498</v>
      </c>
      <c r="D155" s="306"/>
      <c r="E155" s="306"/>
      <c r="F155" s="359" t="s">
        <v>490</v>
      </c>
      <c r="G155" s="306"/>
      <c r="H155" s="358" t="s">
        <v>530</v>
      </c>
      <c r="I155" s="358" t="s">
        <v>500</v>
      </c>
      <c r="J155" s="358"/>
      <c r="K155" s="354"/>
    </row>
    <row r="156" s="1" customFormat="1" ht="15" customHeight="1">
      <c r="B156" s="331"/>
      <c r="C156" s="358" t="s">
        <v>509</v>
      </c>
      <c r="D156" s="306"/>
      <c r="E156" s="306"/>
      <c r="F156" s="359" t="s">
        <v>496</v>
      </c>
      <c r="G156" s="306"/>
      <c r="H156" s="358" t="s">
        <v>530</v>
      </c>
      <c r="I156" s="358" t="s">
        <v>492</v>
      </c>
      <c r="J156" s="358">
        <v>50</v>
      </c>
      <c r="K156" s="354"/>
    </row>
    <row r="157" s="1" customFormat="1" ht="15" customHeight="1">
      <c r="B157" s="331"/>
      <c r="C157" s="358" t="s">
        <v>517</v>
      </c>
      <c r="D157" s="306"/>
      <c r="E157" s="306"/>
      <c r="F157" s="359" t="s">
        <v>496</v>
      </c>
      <c r="G157" s="306"/>
      <c r="H157" s="358" t="s">
        <v>530</v>
      </c>
      <c r="I157" s="358" t="s">
        <v>492</v>
      </c>
      <c r="J157" s="358">
        <v>50</v>
      </c>
      <c r="K157" s="354"/>
    </row>
    <row r="158" s="1" customFormat="1" ht="15" customHeight="1">
      <c r="B158" s="331"/>
      <c r="C158" s="358" t="s">
        <v>515</v>
      </c>
      <c r="D158" s="306"/>
      <c r="E158" s="306"/>
      <c r="F158" s="359" t="s">
        <v>496</v>
      </c>
      <c r="G158" s="306"/>
      <c r="H158" s="358" t="s">
        <v>530</v>
      </c>
      <c r="I158" s="358" t="s">
        <v>492</v>
      </c>
      <c r="J158" s="358">
        <v>50</v>
      </c>
      <c r="K158" s="354"/>
    </row>
    <row r="159" s="1" customFormat="1" ht="15" customHeight="1">
      <c r="B159" s="331"/>
      <c r="C159" s="358" t="s">
        <v>91</v>
      </c>
      <c r="D159" s="306"/>
      <c r="E159" s="306"/>
      <c r="F159" s="359" t="s">
        <v>490</v>
      </c>
      <c r="G159" s="306"/>
      <c r="H159" s="358" t="s">
        <v>552</v>
      </c>
      <c r="I159" s="358" t="s">
        <v>492</v>
      </c>
      <c r="J159" s="358" t="s">
        <v>553</v>
      </c>
      <c r="K159" s="354"/>
    </row>
    <row r="160" s="1" customFormat="1" ht="15" customHeight="1">
      <c r="B160" s="331"/>
      <c r="C160" s="358" t="s">
        <v>554</v>
      </c>
      <c r="D160" s="306"/>
      <c r="E160" s="306"/>
      <c r="F160" s="359" t="s">
        <v>490</v>
      </c>
      <c r="G160" s="306"/>
      <c r="H160" s="358" t="s">
        <v>555</v>
      </c>
      <c r="I160" s="358" t="s">
        <v>525</v>
      </c>
      <c r="J160" s="358"/>
      <c r="K160" s="354"/>
    </row>
    <row r="161" s="1" customFormat="1" ht="15" customHeight="1">
      <c r="B161" s="360"/>
      <c r="C161" s="340"/>
      <c r="D161" s="340"/>
      <c r="E161" s="340"/>
      <c r="F161" s="340"/>
      <c r="G161" s="340"/>
      <c r="H161" s="340"/>
      <c r="I161" s="340"/>
      <c r="J161" s="340"/>
      <c r="K161" s="361"/>
    </row>
    <row r="162" s="1" customFormat="1" ht="18.75" customHeight="1">
      <c r="B162" s="342"/>
      <c r="C162" s="352"/>
      <c r="D162" s="352"/>
      <c r="E162" s="352"/>
      <c r="F162" s="362"/>
      <c r="G162" s="352"/>
      <c r="H162" s="352"/>
      <c r="I162" s="352"/>
      <c r="J162" s="352"/>
      <c r="K162" s="342"/>
    </row>
    <row r="163" s="1" customFormat="1" ht="18.75" customHeight="1">
      <c r="B163" s="314"/>
      <c r="C163" s="314"/>
      <c r="D163" s="314"/>
      <c r="E163" s="314"/>
      <c r="F163" s="314"/>
      <c r="G163" s="314"/>
      <c r="H163" s="314"/>
      <c r="I163" s="314"/>
      <c r="J163" s="314"/>
      <c r="K163" s="314"/>
    </row>
    <row r="164" s="1" customFormat="1" ht="7.5" customHeight="1">
      <c r="B164" s="293"/>
      <c r="C164" s="294"/>
      <c r="D164" s="294"/>
      <c r="E164" s="294"/>
      <c r="F164" s="294"/>
      <c r="G164" s="294"/>
      <c r="H164" s="294"/>
      <c r="I164" s="294"/>
      <c r="J164" s="294"/>
      <c r="K164" s="295"/>
    </row>
    <row r="165" s="1" customFormat="1" ht="45" customHeight="1">
      <c r="B165" s="296"/>
      <c r="C165" s="297" t="s">
        <v>556</v>
      </c>
      <c r="D165" s="297"/>
      <c r="E165" s="297"/>
      <c r="F165" s="297"/>
      <c r="G165" s="297"/>
      <c r="H165" s="297"/>
      <c r="I165" s="297"/>
      <c r="J165" s="297"/>
      <c r="K165" s="298"/>
    </row>
    <row r="166" s="1" customFormat="1" ht="17.25" customHeight="1">
      <c r="B166" s="296"/>
      <c r="C166" s="321" t="s">
        <v>484</v>
      </c>
      <c r="D166" s="321"/>
      <c r="E166" s="321"/>
      <c r="F166" s="321" t="s">
        <v>485</v>
      </c>
      <c r="G166" s="363"/>
      <c r="H166" s="364" t="s">
        <v>52</v>
      </c>
      <c r="I166" s="364" t="s">
        <v>55</v>
      </c>
      <c r="J166" s="321" t="s">
        <v>486</v>
      </c>
      <c r="K166" s="298"/>
    </row>
    <row r="167" s="1" customFormat="1" ht="17.25" customHeight="1">
      <c r="B167" s="299"/>
      <c r="C167" s="323" t="s">
        <v>487</v>
      </c>
      <c r="D167" s="323"/>
      <c r="E167" s="323"/>
      <c r="F167" s="324" t="s">
        <v>488</v>
      </c>
      <c r="G167" s="365"/>
      <c r="H167" s="366"/>
      <c r="I167" s="366"/>
      <c r="J167" s="323" t="s">
        <v>489</v>
      </c>
      <c r="K167" s="301"/>
    </row>
    <row r="168" s="1" customFormat="1" ht="5.25" customHeight="1">
      <c r="B168" s="331"/>
      <c r="C168" s="326"/>
      <c r="D168" s="326"/>
      <c r="E168" s="326"/>
      <c r="F168" s="326"/>
      <c r="G168" s="327"/>
      <c r="H168" s="326"/>
      <c r="I168" s="326"/>
      <c r="J168" s="326"/>
      <c r="K168" s="354"/>
    </row>
    <row r="169" s="1" customFormat="1" ht="15" customHeight="1">
      <c r="B169" s="331"/>
      <c r="C169" s="306" t="s">
        <v>493</v>
      </c>
      <c r="D169" s="306"/>
      <c r="E169" s="306"/>
      <c r="F169" s="329" t="s">
        <v>490</v>
      </c>
      <c r="G169" s="306"/>
      <c r="H169" s="306" t="s">
        <v>530</v>
      </c>
      <c r="I169" s="306" t="s">
        <v>492</v>
      </c>
      <c r="J169" s="306">
        <v>120</v>
      </c>
      <c r="K169" s="354"/>
    </row>
    <row r="170" s="1" customFormat="1" ht="15" customHeight="1">
      <c r="B170" s="331"/>
      <c r="C170" s="306" t="s">
        <v>539</v>
      </c>
      <c r="D170" s="306"/>
      <c r="E170" s="306"/>
      <c r="F170" s="329" t="s">
        <v>490</v>
      </c>
      <c r="G170" s="306"/>
      <c r="H170" s="306" t="s">
        <v>540</v>
      </c>
      <c r="I170" s="306" t="s">
        <v>492</v>
      </c>
      <c r="J170" s="306" t="s">
        <v>541</v>
      </c>
      <c r="K170" s="354"/>
    </row>
    <row r="171" s="1" customFormat="1" ht="15" customHeight="1">
      <c r="B171" s="331"/>
      <c r="C171" s="306" t="s">
        <v>438</v>
      </c>
      <c r="D171" s="306"/>
      <c r="E171" s="306"/>
      <c r="F171" s="329" t="s">
        <v>490</v>
      </c>
      <c r="G171" s="306"/>
      <c r="H171" s="306" t="s">
        <v>557</v>
      </c>
      <c r="I171" s="306" t="s">
        <v>492</v>
      </c>
      <c r="J171" s="306" t="s">
        <v>541</v>
      </c>
      <c r="K171" s="354"/>
    </row>
    <row r="172" s="1" customFormat="1" ht="15" customHeight="1">
      <c r="B172" s="331"/>
      <c r="C172" s="306" t="s">
        <v>495</v>
      </c>
      <c r="D172" s="306"/>
      <c r="E172" s="306"/>
      <c r="F172" s="329" t="s">
        <v>496</v>
      </c>
      <c r="G172" s="306"/>
      <c r="H172" s="306" t="s">
        <v>557</v>
      </c>
      <c r="I172" s="306" t="s">
        <v>492</v>
      </c>
      <c r="J172" s="306">
        <v>50</v>
      </c>
      <c r="K172" s="354"/>
    </row>
    <row r="173" s="1" customFormat="1" ht="15" customHeight="1">
      <c r="B173" s="331"/>
      <c r="C173" s="306" t="s">
        <v>498</v>
      </c>
      <c r="D173" s="306"/>
      <c r="E173" s="306"/>
      <c r="F173" s="329" t="s">
        <v>490</v>
      </c>
      <c r="G173" s="306"/>
      <c r="H173" s="306" t="s">
        <v>557</v>
      </c>
      <c r="I173" s="306" t="s">
        <v>500</v>
      </c>
      <c r="J173" s="306"/>
      <c r="K173" s="354"/>
    </row>
    <row r="174" s="1" customFormat="1" ht="15" customHeight="1">
      <c r="B174" s="331"/>
      <c r="C174" s="306" t="s">
        <v>509</v>
      </c>
      <c r="D174" s="306"/>
      <c r="E174" s="306"/>
      <c r="F174" s="329" t="s">
        <v>496</v>
      </c>
      <c r="G174" s="306"/>
      <c r="H174" s="306" t="s">
        <v>557</v>
      </c>
      <c r="I174" s="306" t="s">
        <v>492</v>
      </c>
      <c r="J174" s="306">
        <v>50</v>
      </c>
      <c r="K174" s="354"/>
    </row>
    <row r="175" s="1" customFormat="1" ht="15" customHeight="1">
      <c r="B175" s="331"/>
      <c r="C175" s="306" t="s">
        <v>517</v>
      </c>
      <c r="D175" s="306"/>
      <c r="E175" s="306"/>
      <c r="F175" s="329" t="s">
        <v>496</v>
      </c>
      <c r="G175" s="306"/>
      <c r="H175" s="306" t="s">
        <v>557</v>
      </c>
      <c r="I175" s="306" t="s">
        <v>492</v>
      </c>
      <c r="J175" s="306">
        <v>50</v>
      </c>
      <c r="K175" s="354"/>
    </row>
    <row r="176" s="1" customFormat="1" ht="15" customHeight="1">
      <c r="B176" s="331"/>
      <c r="C176" s="306" t="s">
        <v>515</v>
      </c>
      <c r="D176" s="306"/>
      <c r="E176" s="306"/>
      <c r="F176" s="329" t="s">
        <v>496</v>
      </c>
      <c r="G176" s="306"/>
      <c r="H176" s="306" t="s">
        <v>557</v>
      </c>
      <c r="I176" s="306" t="s">
        <v>492</v>
      </c>
      <c r="J176" s="306">
        <v>50</v>
      </c>
      <c r="K176" s="354"/>
    </row>
    <row r="177" s="1" customFormat="1" ht="15" customHeight="1">
      <c r="B177" s="331"/>
      <c r="C177" s="306" t="s">
        <v>108</v>
      </c>
      <c r="D177" s="306"/>
      <c r="E177" s="306"/>
      <c r="F177" s="329" t="s">
        <v>490</v>
      </c>
      <c r="G177" s="306"/>
      <c r="H177" s="306" t="s">
        <v>558</v>
      </c>
      <c r="I177" s="306" t="s">
        <v>559</v>
      </c>
      <c r="J177" s="306"/>
      <c r="K177" s="354"/>
    </row>
    <row r="178" s="1" customFormat="1" ht="15" customHeight="1">
      <c r="B178" s="331"/>
      <c r="C178" s="306" t="s">
        <v>55</v>
      </c>
      <c r="D178" s="306"/>
      <c r="E178" s="306"/>
      <c r="F178" s="329" t="s">
        <v>490</v>
      </c>
      <c r="G178" s="306"/>
      <c r="H178" s="306" t="s">
        <v>560</v>
      </c>
      <c r="I178" s="306" t="s">
        <v>561</v>
      </c>
      <c r="J178" s="306">
        <v>1</v>
      </c>
      <c r="K178" s="354"/>
    </row>
    <row r="179" s="1" customFormat="1" ht="15" customHeight="1">
      <c r="B179" s="331"/>
      <c r="C179" s="306" t="s">
        <v>51</v>
      </c>
      <c r="D179" s="306"/>
      <c r="E179" s="306"/>
      <c r="F179" s="329" t="s">
        <v>490</v>
      </c>
      <c r="G179" s="306"/>
      <c r="H179" s="306" t="s">
        <v>562</v>
      </c>
      <c r="I179" s="306" t="s">
        <v>492</v>
      </c>
      <c r="J179" s="306">
        <v>20</v>
      </c>
      <c r="K179" s="354"/>
    </row>
    <row r="180" s="1" customFormat="1" ht="15" customHeight="1">
      <c r="B180" s="331"/>
      <c r="C180" s="306" t="s">
        <v>52</v>
      </c>
      <c r="D180" s="306"/>
      <c r="E180" s="306"/>
      <c r="F180" s="329" t="s">
        <v>490</v>
      </c>
      <c r="G180" s="306"/>
      <c r="H180" s="306" t="s">
        <v>563</v>
      </c>
      <c r="I180" s="306" t="s">
        <v>492</v>
      </c>
      <c r="J180" s="306">
        <v>255</v>
      </c>
      <c r="K180" s="354"/>
    </row>
    <row r="181" s="1" customFormat="1" ht="15" customHeight="1">
      <c r="B181" s="331"/>
      <c r="C181" s="306" t="s">
        <v>109</v>
      </c>
      <c r="D181" s="306"/>
      <c r="E181" s="306"/>
      <c r="F181" s="329" t="s">
        <v>490</v>
      </c>
      <c r="G181" s="306"/>
      <c r="H181" s="306" t="s">
        <v>454</v>
      </c>
      <c r="I181" s="306" t="s">
        <v>492</v>
      </c>
      <c r="J181" s="306">
        <v>10</v>
      </c>
      <c r="K181" s="354"/>
    </row>
    <row r="182" s="1" customFormat="1" ht="15" customHeight="1">
      <c r="B182" s="331"/>
      <c r="C182" s="306" t="s">
        <v>110</v>
      </c>
      <c r="D182" s="306"/>
      <c r="E182" s="306"/>
      <c r="F182" s="329" t="s">
        <v>490</v>
      </c>
      <c r="G182" s="306"/>
      <c r="H182" s="306" t="s">
        <v>564</v>
      </c>
      <c r="I182" s="306" t="s">
        <v>525</v>
      </c>
      <c r="J182" s="306"/>
      <c r="K182" s="354"/>
    </row>
    <row r="183" s="1" customFormat="1" ht="15" customHeight="1">
      <c r="B183" s="331"/>
      <c r="C183" s="306" t="s">
        <v>565</v>
      </c>
      <c r="D183" s="306"/>
      <c r="E183" s="306"/>
      <c r="F183" s="329" t="s">
        <v>490</v>
      </c>
      <c r="G183" s="306"/>
      <c r="H183" s="306" t="s">
        <v>566</v>
      </c>
      <c r="I183" s="306" t="s">
        <v>525</v>
      </c>
      <c r="J183" s="306"/>
      <c r="K183" s="354"/>
    </row>
    <row r="184" s="1" customFormat="1" ht="15" customHeight="1">
      <c r="B184" s="331"/>
      <c r="C184" s="306" t="s">
        <v>554</v>
      </c>
      <c r="D184" s="306"/>
      <c r="E184" s="306"/>
      <c r="F184" s="329" t="s">
        <v>490</v>
      </c>
      <c r="G184" s="306"/>
      <c r="H184" s="306" t="s">
        <v>567</v>
      </c>
      <c r="I184" s="306" t="s">
        <v>525</v>
      </c>
      <c r="J184" s="306"/>
      <c r="K184" s="354"/>
    </row>
    <row r="185" s="1" customFormat="1" ht="15" customHeight="1">
      <c r="B185" s="331"/>
      <c r="C185" s="306" t="s">
        <v>112</v>
      </c>
      <c r="D185" s="306"/>
      <c r="E185" s="306"/>
      <c r="F185" s="329" t="s">
        <v>496</v>
      </c>
      <c r="G185" s="306"/>
      <c r="H185" s="306" t="s">
        <v>568</v>
      </c>
      <c r="I185" s="306" t="s">
        <v>492</v>
      </c>
      <c r="J185" s="306">
        <v>50</v>
      </c>
      <c r="K185" s="354"/>
    </row>
    <row r="186" s="1" customFormat="1" ht="15" customHeight="1">
      <c r="B186" s="331"/>
      <c r="C186" s="306" t="s">
        <v>569</v>
      </c>
      <c r="D186" s="306"/>
      <c r="E186" s="306"/>
      <c r="F186" s="329" t="s">
        <v>496</v>
      </c>
      <c r="G186" s="306"/>
      <c r="H186" s="306" t="s">
        <v>570</v>
      </c>
      <c r="I186" s="306" t="s">
        <v>571</v>
      </c>
      <c r="J186" s="306"/>
      <c r="K186" s="354"/>
    </row>
    <row r="187" s="1" customFormat="1" ht="15" customHeight="1">
      <c r="B187" s="331"/>
      <c r="C187" s="306" t="s">
        <v>572</v>
      </c>
      <c r="D187" s="306"/>
      <c r="E187" s="306"/>
      <c r="F187" s="329" t="s">
        <v>496</v>
      </c>
      <c r="G187" s="306"/>
      <c r="H187" s="306" t="s">
        <v>573</v>
      </c>
      <c r="I187" s="306" t="s">
        <v>571</v>
      </c>
      <c r="J187" s="306"/>
      <c r="K187" s="354"/>
    </row>
    <row r="188" s="1" customFormat="1" ht="15" customHeight="1">
      <c r="B188" s="331"/>
      <c r="C188" s="306" t="s">
        <v>574</v>
      </c>
      <c r="D188" s="306"/>
      <c r="E188" s="306"/>
      <c r="F188" s="329" t="s">
        <v>496</v>
      </c>
      <c r="G188" s="306"/>
      <c r="H188" s="306" t="s">
        <v>575</v>
      </c>
      <c r="I188" s="306" t="s">
        <v>571</v>
      </c>
      <c r="J188" s="306"/>
      <c r="K188" s="354"/>
    </row>
    <row r="189" s="1" customFormat="1" ht="15" customHeight="1">
      <c r="B189" s="331"/>
      <c r="C189" s="367" t="s">
        <v>576</v>
      </c>
      <c r="D189" s="306"/>
      <c r="E189" s="306"/>
      <c r="F189" s="329" t="s">
        <v>496</v>
      </c>
      <c r="G189" s="306"/>
      <c r="H189" s="306" t="s">
        <v>577</v>
      </c>
      <c r="I189" s="306" t="s">
        <v>578</v>
      </c>
      <c r="J189" s="368" t="s">
        <v>579</v>
      </c>
      <c r="K189" s="354"/>
    </row>
    <row r="190" s="1" customFormat="1" ht="15" customHeight="1">
      <c r="B190" s="331"/>
      <c r="C190" s="367" t="s">
        <v>40</v>
      </c>
      <c r="D190" s="306"/>
      <c r="E190" s="306"/>
      <c r="F190" s="329" t="s">
        <v>490</v>
      </c>
      <c r="G190" s="306"/>
      <c r="H190" s="303" t="s">
        <v>580</v>
      </c>
      <c r="I190" s="306" t="s">
        <v>581</v>
      </c>
      <c r="J190" s="306"/>
      <c r="K190" s="354"/>
    </row>
    <row r="191" s="1" customFormat="1" ht="15" customHeight="1">
      <c r="B191" s="331"/>
      <c r="C191" s="367" t="s">
        <v>582</v>
      </c>
      <c r="D191" s="306"/>
      <c r="E191" s="306"/>
      <c r="F191" s="329" t="s">
        <v>490</v>
      </c>
      <c r="G191" s="306"/>
      <c r="H191" s="306" t="s">
        <v>583</v>
      </c>
      <c r="I191" s="306" t="s">
        <v>525</v>
      </c>
      <c r="J191" s="306"/>
      <c r="K191" s="354"/>
    </row>
    <row r="192" s="1" customFormat="1" ht="15" customHeight="1">
      <c r="B192" s="331"/>
      <c r="C192" s="367" t="s">
        <v>584</v>
      </c>
      <c r="D192" s="306"/>
      <c r="E192" s="306"/>
      <c r="F192" s="329" t="s">
        <v>490</v>
      </c>
      <c r="G192" s="306"/>
      <c r="H192" s="306" t="s">
        <v>585</v>
      </c>
      <c r="I192" s="306" t="s">
        <v>525</v>
      </c>
      <c r="J192" s="306"/>
      <c r="K192" s="354"/>
    </row>
    <row r="193" s="1" customFormat="1" ht="15" customHeight="1">
      <c r="B193" s="331"/>
      <c r="C193" s="367" t="s">
        <v>586</v>
      </c>
      <c r="D193" s="306"/>
      <c r="E193" s="306"/>
      <c r="F193" s="329" t="s">
        <v>496</v>
      </c>
      <c r="G193" s="306"/>
      <c r="H193" s="306" t="s">
        <v>587</v>
      </c>
      <c r="I193" s="306" t="s">
        <v>525</v>
      </c>
      <c r="J193" s="306"/>
      <c r="K193" s="354"/>
    </row>
    <row r="194" s="1" customFormat="1" ht="15" customHeight="1">
      <c r="B194" s="360"/>
      <c r="C194" s="369"/>
      <c r="D194" s="340"/>
      <c r="E194" s="340"/>
      <c r="F194" s="340"/>
      <c r="G194" s="340"/>
      <c r="H194" s="340"/>
      <c r="I194" s="340"/>
      <c r="J194" s="340"/>
      <c r="K194" s="361"/>
    </row>
    <row r="195" s="1" customFormat="1" ht="18.75" customHeight="1">
      <c r="B195" s="342"/>
      <c r="C195" s="352"/>
      <c r="D195" s="352"/>
      <c r="E195" s="352"/>
      <c r="F195" s="362"/>
      <c r="G195" s="352"/>
      <c r="H195" s="352"/>
      <c r="I195" s="352"/>
      <c r="J195" s="352"/>
      <c r="K195" s="342"/>
    </row>
    <row r="196" s="1" customFormat="1" ht="18.75" customHeight="1">
      <c r="B196" s="342"/>
      <c r="C196" s="352"/>
      <c r="D196" s="352"/>
      <c r="E196" s="352"/>
      <c r="F196" s="362"/>
      <c r="G196" s="352"/>
      <c r="H196" s="352"/>
      <c r="I196" s="352"/>
      <c r="J196" s="352"/>
      <c r="K196" s="342"/>
    </row>
    <row r="197" s="1" customFormat="1" ht="18.75" customHeight="1">
      <c r="B197" s="314"/>
      <c r="C197" s="314"/>
      <c r="D197" s="314"/>
      <c r="E197" s="314"/>
      <c r="F197" s="314"/>
      <c r="G197" s="314"/>
      <c r="H197" s="314"/>
      <c r="I197" s="314"/>
      <c r="J197" s="314"/>
      <c r="K197" s="314"/>
    </row>
    <row r="198" s="1" customFormat="1" ht="13.5">
      <c r="B198" s="293"/>
      <c r="C198" s="294"/>
      <c r="D198" s="294"/>
      <c r="E198" s="294"/>
      <c r="F198" s="294"/>
      <c r="G198" s="294"/>
      <c r="H198" s="294"/>
      <c r="I198" s="294"/>
      <c r="J198" s="294"/>
      <c r="K198" s="295"/>
    </row>
    <row r="199" s="1" customFormat="1" ht="21">
      <c r="B199" s="296"/>
      <c r="C199" s="297" t="s">
        <v>588</v>
      </c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5.5" customHeight="1">
      <c r="B200" s="296"/>
      <c r="C200" s="370" t="s">
        <v>589</v>
      </c>
      <c r="D200" s="370"/>
      <c r="E200" s="370"/>
      <c r="F200" s="370" t="s">
        <v>590</v>
      </c>
      <c r="G200" s="371"/>
      <c r="H200" s="370" t="s">
        <v>591</v>
      </c>
      <c r="I200" s="370"/>
      <c r="J200" s="370"/>
      <c r="K200" s="298"/>
    </row>
    <row r="201" s="1" customFormat="1" ht="5.25" customHeight="1">
      <c r="B201" s="331"/>
      <c r="C201" s="326"/>
      <c r="D201" s="326"/>
      <c r="E201" s="326"/>
      <c r="F201" s="326"/>
      <c r="G201" s="352"/>
      <c r="H201" s="326"/>
      <c r="I201" s="326"/>
      <c r="J201" s="326"/>
      <c r="K201" s="354"/>
    </row>
    <row r="202" s="1" customFormat="1" ht="15" customHeight="1">
      <c r="B202" s="331"/>
      <c r="C202" s="306" t="s">
        <v>581</v>
      </c>
      <c r="D202" s="306"/>
      <c r="E202" s="306"/>
      <c r="F202" s="329" t="s">
        <v>41</v>
      </c>
      <c r="G202" s="306"/>
      <c r="H202" s="306" t="s">
        <v>592</v>
      </c>
      <c r="I202" s="306"/>
      <c r="J202" s="306"/>
      <c r="K202" s="354"/>
    </row>
    <row r="203" s="1" customFormat="1" ht="15" customHeight="1">
      <c r="B203" s="331"/>
      <c r="C203" s="306"/>
      <c r="D203" s="306"/>
      <c r="E203" s="306"/>
      <c r="F203" s="329" t="s">
        <v>42</v>
      </c>
      <c r="G203" s="306"/>
      <c r="H203" s="306" t="s">
        <v>593</v>
      </c>
      <c r="I203" s="306"/>
      <c r="J203" s="306"/>
      <c r="K203" s="354"/>
    </row>
    <row r="204" s="1" customFormat="1" ht="15" customHeight="1">
      <c r="B204" s="331"/>
      <c r="C204" s="306"/>
      <c r="D204" s="306"/>
      <c r="E204" s="306"/>
      <c r="F204" s="329" t="s">
        <v>45</v>
      </c>
      <c r="G204" s="306"/>
      <c r="H204" s="306" t="s">
        <v>594</v>
      </c>
      <c r="I204" s="306"/>
      <c r="J204" s="306"/>
      <c r="K204" s="354"/>
    </row>
    <row r="205" s="1" customFormat="1" ht="15" customHeight="1">
      <c r="B205" s="331"/>
      <c r="C205" s="306"/>
      <c r="D205" s="306"/>
      <c r="E205" s="306"/>
      <c r="F205" s="329" t="s">
        <v>43</v>
      </c>
      <c r="G205" s="306"/>
      <c r="H205" s="306" t="s">
        <v>595</v>
      </c>
      <c r="I205" s="306"/>
      <c r="J205" s="306"/>
      <c r="K205" s="354"/>
    </row>
    <row r="206" s="1" customFormat="1" ht="15" customHeight="1">
      <c r="B206" s="331"/>
      <c r="C206" s="306"/>
      <c r="D206" s="306"/>
      <c r="E206" s="306"/>
      <c r="F206" s="329" t="s">
        <v>44</v>
      </c>
      <c r="G206" s="306"/>
      <c r="H206" s="306" t="s">
        <v>596</v>
      </c>
      <c r="I206" s="306"/>
      <c r="J206" s="306"/>
      <c r="K206" s="354"/>
    </row>
    <row r="207" s="1" customFormat="1" ht="15" customHeight="1">
      <c r="B207" s="331"/>
      <c r="C207" s="306"/>
      <c r="D207" s="306"/>
      <c r="E207" s="306"/>
      <c r="F207" s="329"/>
      <c r="G207" s="306"/>
      <c r="H207" s="306"/>
      <c r="I207" s="306"/>
      <c r="J207" s="306"/>
      <c r="K207" s="354"/>
    </row>
    <row r="208" s="1" customFormat="1" ht="15" customHeight="1">
      <c r="B208" s="331"/>
      <c r="C208" s="306" t="s">
        <v>537</v>
      </c>
      <c r="D208" s="306"/>
      <c r="E208" s="306"/>
      <c r="F208" s="329" t="s">
        <v>77</v>
      </c>
      <c r="G208" s="306"/>
      <c r="H208" s="306" t="s">
        <v>597</v>
      </c>
      <c r="I208" s="306"/>
      <c r="J208" s="306"/>
      <c r="K208" s="354"/>
    </row>
    <row r="209" s="1" customFormat="1" ht="15" customHeight="1">
      <c r="B209" s="331"/>
      <c r="C209" s="306"/>
      <c r="D209" s="306"/>
      <c r="E209" s="306"/>
      <c r="F209" s="329" t="s">
        <v>433</v>
      </c>
      <c r="G209" s="306"/>
      <c r="H209" s="306" t="s">
        <v>434</v>
      </c>
      <c r="I209" s="306"/>
      <c r="J209" s="306"/>
      <c r="K209" s="354"/>
    </row>
    <row r="210" s="1" customFormat="1" ht="15" customHeight="1">
      <c r="B210" s="331"/>
      <c r="C210" s="306"/>
      <c r="D210" s="306"/>
      <c r="E210" s="306"/>
      <c r="F210" s="329" t="s">
        <v>431</v>
      </c>
      <c r="G210" s="306"/>
      <c r="H210" s="306" t="s">
        <v>598</v>
      </c>
      <c r="I210" s="306"/>
      <c r="J210" s="306"/>
      <c r="K210" s="354"/>
    </row>
    <row r="211" s="1" customFormat="1" ht="15" customHeight="1">
      <c r="B211" s="372"/>
      <c r="C211" s="306"/>
      <c r="D211" s="306"/>
      <c r="E211" s="306"/>
      <c r="F211" s="329" t="s">
        <v>435</v>
      </c>
      <c r="G211" s="367"/>
      <c r="H211" s="358" t="s">
        <v>82</v>
      </c>
      <c r="I211" s="358"/>
      <c r="J211" s="358"/>
      <c r="K211" s="373"/>
    </row>
    <row r="212" s="1" customFormat="1" ht="15" customHeight="1">
      <c r="B212" s="372"/>
      <c r="C212" s="306"/>
      <c r="D212" s="306"/>
      <c r="E212" s="306"/>
      <c r="F212" s="329" t="s">
        <v>436</v>
      </c>
      <c r="G212" s="367"/>
      <c r="H212" s="358" t="s">
        <v>599</v>
      </c>
      <c r="I212" s="358"/>
      <c r="J212" s="358"/>
      <c r="K212" s="373"/>
    </row>
    <row r="213" s="1" customFormat="1" ht="15" customHeight="1">
      <c r="B213" s="372"/>
      <c r="C213" s="306"/>
      <c r="D213" s="306"/>
      <c r="E213" s="306"/>
      <c r="F213" s="329"/>
      <c r="G213" s="367"/>
      <c r="H213" s="358"/>
      <c r="I213" s="358"/>
      <c r="J213" s="358"/>
      <c r="K213" s="373"/>
    </row>
    <row r="214" s="1" customFormat="1" ht="15" customHeight="1">
      <c r="B214" s="372"/>
      <c r="C214" s="306" t="s">
        <v>561</v>
      </c>
      <c r="D214" s="306"/>
      <c r="E214" s="306"/>
      <c r="F214" s="329">
        <v>1</v>
      </c>
      <c r="G214" s="367"/>
      <c r="H214" s="358" t="s">
        <v>600</v>
      </c>
      <c r="I214" s="358"/>
      <c r="J214" s="358"/>
      <c r="K214" s="373"/>
    </row>
    <row r="215" s="1" customFormat="1" ht="15" customHeight="1">
      <c r="B215" s="372"/>
      <c r="C215" s="306"/>
      <c r="D215" s="306"/>
      <c r="E215" s="306"/>
      <c r="F215" s="329">
        <v>2</v>
      </c>
      <c r="G215" s="367"/>
      <c r="H215" s="358" t="s">
        <v>601</v>
      </c>
      <c r="I215" s="358"/>
      <c r="J215" s="358"/>
      <c r="K215" s="373"/>
    </row>
    <row r="216" s="1" customFormat="1" ht="15" customHeight="1">
      <c r="B216" s="372"/>
      <c r="C216" s="306"/>
      <c r="D216" s="306"/>
      <c r="E216" s="306"/>
      <c r="F216" s="329">
        <v>3</v>
      </c>
      <c r="G216" s="367"/>
      <c r="H216" s="358" t="s">
        <v>602</v>
      </c>
      <c r="I216" s="358"/>
      <c r="J216" s="358"/>
      <c r="K216" s="373"/>
    </row>
    <row r="217" s="1" customFormat="1" ht="15" customHeight="1">
      <c r="B217" s="372"/>
      <c r="C217" s="306"/>
      <c r="D217" s="306"/>
      <c r="E217" s="306"/>
      <c r="F217" s="329">
        <v>4</v>
      </c>
      <c r="G217" s="367"/>
      <c r="H217" s="358" t="s">
        <v>603</v>
      </c>
      <c r="I217" s="358"/>
      <c r="J217" s="358"/>
      <c r="K217" s="373"/>
    </row>
    <row r="218" s="1" customFormat="1" ht="12.75" customHeight="1">
      <c r="B218" s="374"/>
      <c r="C218" s="375"/>
      <c r="D218" s="375"/>
      <c r="E218" s="375"/>
      <c r="F218" s="375"/>
      <c r="G218" s="375"/>
      <c r="H218" s="375"/>
      <c r="I218" s="375"/>
      <c r="J218" s="375"/>
      <c r="K218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Zeman Jakub, Ing.</dc:creator>
  <cp:lastModifiedBy>Zeman Jakub, Ing.</cp:lastModifiedBy>
  <dcterms:created xsi:type="dcterms:W3CDTF">2022-08-01T06:59:00Z</dcterms:created>
  <dcterms:modified xsi:type="dcterms:W3CDTF">2022-08-01T06:59:03Z</dcterms:modified>
</cp:coreProperties>
</file>