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OH093 - Rekonstrukce by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'DOH093 - Rekonstrukce byt...'!$C$136:$K$491</definedName>
    <definedName name="_xlnm.Print_Area" localSheetId="1">'DOH093 - Rekonstrukce byt...'!$C$4:$J$37,'DOH093 - Rekonstrukce byt...'!$C$50:$J$76,'DOH093 - Rekonstrukce byt...'!$C$82:$J$120,'DOH093 - Rekonstrukce byt...'!$C$126:$J$491</definedName>
    <definedName name="_xlnm.Print_Titles" localSheetId="1">'DOH093 - Rekonstrukce byt...'!$136:$136</definedName>
  </definedNames>
  <calcPr/>
</workbook>
</file>

<file path=xl/calcChain.xml><?xml version="1.0" encoding="utf-8"?>
<calcChain xmlns="http://schemas.openxmlformats.org/spreadsheetml/2006/main">
  <c i="2" l="1" r="T474"/>
  <c r="R474"/>
  <c r="P474"/>
  <c r="BK474"/>
  <c r="J35"/>
  <c r="J34"/>
  <c i="1" r="AY95"/>
  <c i="2" r="J33"/>
  <c i="1" r="AX95"/>
  <c i="2" r="BI491"/>
  <c r="BH491"/>
  <c r="BG491"/>
  <c r="BE491"/>
  <c r="T491"/>
  <c r="R491"/>
  <c r="P491"/>
  <c r="BI490"/>
  <c r="BH490"/>
  <c r="BG490"/>
  <c r="BE490"/>
  <c r="T490"/>
  <c r="R490"/>
  <c r="P490"/>
  <c r="BI481"/>
  <c r="BH481"/>
  <c r="BG481"/>
  <c r="BE481"/>
  <c r="T481"/>
  <c r="R481"/>
  <c r="P481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2"/>
  <c r="BH462"/>
  <c r="BG462"/>
  <c r="BE462"/>
  <c r="T462"/>
  <c r="R462"/>
  <c r="P462"/>
  <c r="BI461"/>
  <c r="BH461"/>
  <c r="BG461"/>
  <c r="BE461"/>
  <c r="T461"/>
  <c r="R461"/>
  <c r="P461"/>
  <c r="BI452"/>
  <c r="BH452"/>
  <c r="BG452"/>
  <c r="BE452"/>
  <c r="T452"/>
  <c r="R452"/>
  <c r="P452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5"/>
  <c r="BH435"/>
  <c r="BG435"/>
  <c r="BE435"/>
  <c r="T435"/>
  <c r="R435"/>
  <c r="P435"/>
  <c r="BI434"/>
  <c r="BH434"/>
  <c r="BG434"/>
  <c r="BE434"/>
  <c r="T434"/>
  <c r="R434"/>
  <c r="P434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6"/>
  <c r="BH406"/>
  <c r="BG406"/>
  <c r="BE406"/>
  <c r="T406"/>
  <c r="R406"/>
  <c r="P406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3"/>
  <c r="BH393"/>
  <c r="BG393"/>
  <c r="BE393"/>
  <c r="T393"/>
  <c r="R393"/>
  <c r="P393"/>
  <c r="BI391"/>
  <c r="BH391"/>
  <c r="BG391"/>
  <c r="BE391"/>
  <c r="T391"/>
  <c r="T390"/>
  <c r="R391"/>
  <c r="R390"/>
  <c r="P391"/>
  <c r="P390"/>
  <c r="BI389"/>
  <c r="BH389"/>
  <c r="BG389"/>
  <c r="BE389"/>
  <c r="T389"/>
  <c r="T388"/>
  <c r="R389"/>
  <c r="R388"/>
  <c r="P389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T369"/>
  <c r="R370"/>
  <c r="R369"/>
  <c r="P370"/>
  <c r="P369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3"/>
  <c r="BH363"/>
  <c r="BG363"/>
  <c r="BE363"/>
  <c r="T363"/>
  <c r="R363"/>
  <c r="P363"/>
  <c r="BI358"/>
  <c r="BH358"/>
  <c r="BG358"/>
  <c r="BE358"/>
  <c r="T358"/>
  <c r="R358"/>
  <c r="P358"/>
  <c r="BI356"/>
  <c r="BH356"/>
  <c r="BG356"/>
  <c r="BE356"/>
  <c r="T356"/>
  <c r="R356"/>
  <c r="P356"/>
  <c r="BI353"/>
  <c r="BH353"/>
  <c r="BG353"/>
  <c r="BE353"/>
  <c r="T353"/>
  <c r="R353"/>
  <c r="P353"/>
  <c r="BI351"/>
  <c r="BH351"/>
  <c r="BG351"/>
  <c r="BE351"/>
  <c r="T351"/>
  <c r="R351"/>
  <c r="P351"/>
  <c r="BI345"/>
  <c r="BH345"/>
  <c r="BG345"/>
  <c r="BE345"/>
  <c r="T345"/>
  <c r="R345"/>
  <c r="P345"/>
  <c r="BI342"/>
  <c r="BH342"/>
  <c r="BG342"/>
  <c r="BE342"/>
  <c r="T342"/>
  <c r="T341"/>
  <c r="R342"/>
  <c r="R341"/>
  <c r="P342"/>
  <c r="P341"/>
  <c r="BI340"/>
  <c r="BH340"/>
  <c r="BG340"/>
  <c r="BE340"/>
  <c r="T340"/>
  <c r="R340"/>
  <c r="P340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3"/>
  <c r="BH333"/>
  <c r="BG333"/>
  <c r="BE333"/>
  <c r="T333"/>
  <c r="R333"/>
  <c r="P333"/>
  <c r="BI327"/>
  <c r="BH327"/>
  <c r="BG327"/>
  <c r="BE327"/>
  <c r="T327"/>
  <c r="R327"/>
  <c r="P327"/>
  <c r="BI322"/>
  <c r="BH322"/>
  <c r="BG322"/>
  <c r="BE322"/>
  <c r="T322"/>
  <c r="R322"/>
  <c r="P322"/>
  <c r="BI319"/>
  <c r="BH319"/>
  <c r="BG319"/>
  <c r="BE319"/>
  <c r="T319"/>
  <c r="R319"/>
  <c r="P319"/>
  <c r="BI317"/>
  <c r="BH317"/>
  <c r="BG317"/>
  <c r="BE317"/>
  <c r="T317"/>
  <c r="R317"/>
  <c r="P317"/>
  <c r="BI314"/>
  <c r="BH314"/>
  <c r="BG314"/>
  <c r="BE314"/>
  <c r="T314"/>
  <c r="R314"/>
  <c r="P314"/>
  <c r="BI308"/>
  <c r="BH308"/>
  <c r="BG308"/>
  <c r="BE308"/>
  <c r="T308"/>
  <c r="R308"/>
  <c r="P308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7"/>
  <c r="BH287"/>
  <c r="BG287"/>
  <c r="BE287"/>
  <c r="T287"/>
  <c r="R287"/>
  <c r="P287"/>
  <c r="BI284"/>
  <c r="BH284"/>
  <c r="BG284"/>
  <c r="BE284"/>
  <c r="T284"/>
  <c r="R284"/>
  <c r="P284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3"/>
  <c r="BH273"/>
  <c r="BG273"/>
  <c r="BE273"/>
  <c r="T273"/>
  <c r="R273"/>
  <c r="P273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4"/>
  <c r="BH254"/>
  <c r="BG254"/>
  <c r="BE254"/>
  <c r="T254"/>
  <c r="R254"/>
  <c r="P254"/>
  <c r="BI251"/>
  <c r="BH251"/>
  <c r="BG251"/>
  <c r="BE251"/>
  <c r="T251"/>
  <c r="R251"/>
  <c r="P251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34"/>
  <c r="BH234"/>
  <c r="BG234"/>
  <c r="BE234"/>
  <c r="T234"/>
  <c r="R234"/>
  <c r="P234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10"/>
  <c r="BH210"/>
  <c r="BG210"/>
  <c r="BE210"/>
  <c r="T210"/>
  <c r="R210"/>
  <c r="P210"/>
  <c r="BI204"/>
  <c r="BH204"/>
  <c r="BG204"/>
  <c r="BE204"/>
  <c r="T204"/>
  <c r="R204"/>
  <c r="P204"/>
  <c r="BI193"/>
  <c r="BH193"/>
  <c r="BG193"/>
  <c r="BE193"/>
  <c r="T193"/>
  <c r="R193"/>
  <c r="P193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70"/>
  <c r="BH170"/>
  <c r="BG170"/>
  <c r="BE170"/>
  <c r="T170"/>
  <c r="T169"/>
  <c r="R170"/>
  <c r="R169"/>
  <c r="P170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F131"/>
  <c r="E129"/>
  <c r="F87"/>
  <c r="E85"/>
  <c r="J22"/>
  <c r="E22"/>
  <c r="J90"/>
  <c r="J21"/>
  <c r="J19"/>
  <c r="E19"/>
  <c r="J133"/>
  <c r="J18"/>
  <c r="J16"/>
  <c r="E16"/>
  <c r="F134"/>
  <c r="J15"/>
  <c r="J13"/>
  <c r="E13"/>
  <c r="F89"/>
  <c r="J12"/>
  <c r="J10"/>
  <c r="J87"/>
  <c i="1" r="L90"/>
  <c r="AM90"/>
  <c r="AM89"/>
  <c r="L89"/>
  <c r="AM87"/>
  <c r="L87"/>
  <c r="L85"/>
  <c r="L84"/>
  <c i="2" r="BK462"/>
  <c r="J446"/>
  <c r="BK414"/>
  <c r="J399"/>
  <c r="BK391"/>
  <c r="J379"/>
  <c r="BK368"/>
  <c r="BK340"/>
  <c r="BK327"/>
  <c r="J293"/>
  <c r="BK280"/>
  <c r="J259"/>
  <c r="BK234"/>
  <c r="J174"/>
  <c r="J154"/>
  <c r="J473"/>
  <c r="J467"/>
  <c r="J448"/>
  <c r="J424"/>
  <c r="J414"/>
  <c r="J389"/>
  <c r="BK381"/>
  <c r="J372"/>
  <c r="BK353"/>
  <c r="J333"/>
  <c r="J317"/>
  <c r="J264"/>
  <c r="BK243"/>
  <c r="BK210"/>
  <c r="J178"/>
  <c r="BK159"/>
  <c r="BK464"/>
  <c r="BK444"/>
  <c r="BK426"/>
  <c r="BK416"/>
  <c r="J411"/>
  <c r="J391"/>
  <c r="J384"/>
  <c r="J366"/>
  <c r="J327"/>
  <c r="BK299"/>
  <c r="J280"/>
  <c r="J251"/>
  <c r="J241"/>
  <c r="J204"/>
  <c r="J159"/>
  <c r="BK149"/>
  <c r="J140"/>
  <c r="J481"/>
  <c r="BK467"/>
  <c r="BK446"/>
  <c r="BK442"/>
  <c r="J417"/>
  <c r="BK406"/>
  <c r="BK396"/>
  <c r="J383"/>
  <c r="BK373"/>
  <c r="J363"/>
  <c r="J322"/>
  <c r="J299"/>
  <c r="BK278"/>
  <c r="BK264"/>
  <c r="BK244"/>
  <c r="BK180"/>
  <c r="BK157"/>
  <c r="BK472"/>
  <c r="BK450"/>
  <c r="J419"/>
  <c r="J408"/>
  <c r="BK393"/>
  <c r="J381"/>
  <c r="J374"/>
  <c r="J351"/>
  <c r="BK337"/>
  <c r="J314"/>
  <c r="BK287"/>
  <c r="BK260"/>
  <c r="J250"/>
  <c r="BK178"/>
  <c r="J163"/>
  <c r="J490"/>
  <c r="J470"/>
  <c r="J452"/>
  <c r="J428"/>
  <c r="BK419"/>
  <c r="BK409"/>
  <c r="BK386"/>
  <c r="BK374"/>
  <c r="J368"/>
  <c r="BK345"/>
  <c r="BK322"/>
  <c r="J296"/>
  <c r="BK258"/>
  <c r="BK241"/>
  <c r="BK204"/>
  <c r="BK167"/>
  <c r="BK471"/>
  <c r="J450"/>
  <c r="BK435"/>
  <c r="J423"/>
  <c r="J412"/>
  <c r="BK402"/>
  <c r="J385"/>
  <c r="BK372"/>
  <c r="BK363"/>
  <c r="BK336"/>
  <c r="BK293"/>
  <c r="J266"/>
  <c r="BK250"/>
  <c r="J243"/>
  <c r="BK223"/>
  <c r="J157"/>
  <c r="J146"/>
  <c r="BK491"/>
  <c r="BK473"/>
  <c r="BK465"/>
  <c r="J444"/>
  <c r="BK434"/>
  <c r="BK413"/>
  <c r="J402"/>
  <c r="BK385"/>
  <c r="J377"/>
  <c r="BK365"/>
  <c r="BK356"/>
  <c r="BK314"/>
  <c r="J287"/>
  <c r="J268"/>
  <c r="BK254"/>
  <c r="J226"/>
  <c r="J167"/>
  <c r="BK143"/>
  <c r="BK481"/>
  <c r="BK440"/>
  <c r="J435"/>
  <c r="J406"/>
  <c r="J396"/>
  <c r="BK384"/>
  <c r="BK376"/>
  <c r="J353"/>
  <c r="J336"/>
  <c r="J302"/>
  <c r="J290"/>
  <c r="J273"/>
  <c r="BK247"/>
  <c r="J193"/>
  <c r="BK165"/>
  <c r="BK146"/>
  <c r="J472"/>
  <c r="J464"/>
  <c r="J426"/>
  <c r="J415"/>
  <c r="BK399"/>
  <c r="BK383"/>
  <c r="BK377"/>
  <c r="BK370"/>
  <c r="J338"/>
  <c r="BK319"/>
  <c r="J278"/>
  <c r="J244"/>
  <c r="J223"/>
  <c r="J180"/>
  <c r="BK154"/>
  <c r="J149"/>
  <c r="BK461"/>
  <c r="BK443"/>
  <c r="BK424"/>
  <c r="J413"/>
  <c r="BK408"/>
  <c r="BK389"/>
  <c r="BK382"/>
  <c r="J356"/>
  <c r="J340"/>
  <c r="BK308"/>
  <c r="BK268"/>
  <c r="J258"/>
  <c r="BK226"/>
  <c r="J175"/>
  <c r="J165"/>
  <c r="BK151"/>
  <c r="J491"/>
  <c r="J475"/>
  <c r="J462"/>
  <c r="J443"/>
  <c r="J438"/>
  <c r="BK415"/>
  <c r="BK405"/>
  <c r="BK387"/>
  <c r="J378"/>
  <c r="BK366"/>
  <c r="BK351"/>
  <c r="BK317"/>
  <c r="BK290"/>
  <c r="BK273"/>
  <c r="BK259"/>
  <c r="J234"/>
  <c r="J170"/>
  <c r="BK152"/>
  <c r="BK475"/>
  <c r="J442"/>
  <c r="BK438"/>
  <c r="BK411"/>
  <c r="J397"/>
  <c r="J386"/>
  <c r="BK378"/>
  <c r="BK358"/>
  <c r="BK342"/>
  <c r="BK333"/>
  <c r="BK296"/>
  <c r="BK276"/>
  <c r="BK251"/>
  <c r="J210"/>
  <c r="BK170"/>
  <c r="BK140"/>
  <c r="J471"/>
  <c r="J461"/>
  <c r="J434"/>
  <c r="J416"/>
  <c r="J405"/>
  <c r="J387"/>
  <c r="J382"/>
  <c r="J373"/>
  <c r="J365"/>
  <c r="J337"/>
  <c r="BK302"/>
  <c r="J276"/>
  <c r="J254"/>
  <c r="J229"/>
  <c r="BK175"/>
  <c r="J151"/>
  <c r="J465"/>
  <c r="BK448"/>
  <c r="BK428"/>
  <c r="BK417"/>
  <c r="J409"/>
  <c r="J393"/>
  <c r="J376"/>
  <c r="J342"/>
  <c r="BK338"/>
  <c r="J319"/>
  <c r="BK284"/>
  <c r="J260"/>
  <c r="BK229"/>
  <c r="BK174"/>
  <c r="J152"/>
  <c r="J143"/>
  <c r="BK490"/>
  <c r="BK470"/>
  <c r="BK452"/>
  <c r="J440"/>
  <c r="BK423"/>
  <c r="BK412"/>
  <c r="BK397"/>
  <c r="BK379"/>
  <c r="J370"/>
  <c r="J358"/>
  <c r="J345"/>
  <c r="J308"/>
  <c r="J284"/>
  <c r="BK266"/>
  <c r="J247"/>
  <c r="BK193"/>
  <c r="BK163"/>
  <c i="1" r="AS94"/>
  <c i="2" l="1" r="BK139"/>
  <c r="P173"/>
  <c r="T257"/>
  <c r="T335"/>
  <c r="BK344"/>
  <c r="BK352"/>
  <c r="J352"/>
  <c r="J104"/>
  <c r="BK371"/>
  <c r="J371"/>
  <c r="J106"/>
  <c r="T371"/>
  <c r="BK380"/>
  <c r="J380"/>
  <c r="J108"/>
  <c r="R392"/>
  <c r="T398"/>
  <c r="BK418"/>
  <c r="J418"/>
  <c r="J114"/>
  <c r="P427"/>
  <c r="T139"/>
  <c r="T173"/>
  <c r="P257"/>
  <c r="P335"/>
  <c r="R344"/>
  <c r="R352"/>
  <c r="R371"/>
  <c r="R375"/>
  <c r="R380"/>
  <c r="BK398"/>
  <c r="J398"/>
  <c r="J112"/>
  <c r="BK410"/>
  <c r="J410"/>
  <c r="J113"/>
  <c r="R410"/>
  <c r="BK427"/>
  <c r="J427"/>
  <c r="J115"/>
  <c r="BK451"/>
  <c r="J451"/>
  <c r="J116"/>
  <c r="T451"/>
  <c r="R466"/>
  <c r="J474"/>
  <c r="J118"/>
  <c r="P489"/>
  <c r="R139"/>
  <c r="R173"/>
  <c r="R257"/>
  <c r="R335"/>
  <c r="P344"/>
  <c r="P352"/>
  <c r="BK375"/>
  <c r="J375"/>
  <c r="J107"/>
  <c r="T375"/>
  <c r="T380"/>
  <c r="T392"/>
  <c r="P398"/>
  <c r="P410"/>
  <c r="P418"/>
  <c r="R418"/>
  <c r="T427"/>
  <c r="R451"/>
  <c r="BK466"/>
  <c r="J466"/>
  <c r="J117"/>
  <c r="T466"/>
  <c r="BK489"/>
  <c r="J489"/>
  <c r="J119"/>
  <c r="R489"/>
  <c r="P139"/>
  <c r="P138"/>
  <c r="BK173"/>
  <c r="J173"/>
  <c r="J98"/>
  <c r="BK257"/>
  <c r="J257"/>
  <c r="J99"/>
  <c r="BK335"/>
  <c r="J335"/>
  <c r="J100"/>
  <c r="T344"/>
  <c r="T352"/>
  <c r="P371"/>
  <c r="P375"/>
  <c r="P380"/>
  <c r="BK392"/>
  <c r="J392"/>
  <c r="J111"/>
  <c r="P392"/>
  <c r="R398"/>
  <c r="T410"/>
  <c r="T418"/>
  <c r="R427"/>
  <c r="P451"/>
  <c r="P466"/>
  <c r="T489"/>
  <c r="BK169"/>
  <c r="J169"/>
  <c r="J97"/>
  <c r="BK388"/>
  <c r="J388"/>
  <c r="J109"/>
  <c r="BK369"/>
  <c r="J369"/>
  <c r="J105"/>
  <c r="BK390"/>
  <c r="J390"/>
  <c r="J110"/>
  <c r="BK341"/>
  <c r="J341"/>
  <c r="J101"/>
  <c r="J89"/>
  <c r="F133"/>
  <c r="J134"/>
  <c r="BF167"/>
  <c r="BF174"/>
  <c r="BF180"/>
  <c r="BF229"/>
  <c r="BF244"/>
  <c r="BF251"/>
  <c r="BF280"/>
  <c r="BF284"/>
  <c r="BF296"/>
  <c r="BF302"/>
  <c r="BF319"/>
  <c r="BF356"/>
  <c r="BF358"/>
  <c r="BF363"/>
  <c r="BF365"/>
  <c r="BF376"/>
  <c r="BF381"/>
  <c r="BF382"/>
  <c r="BF399"/>
  <c r="BF412"/>
  <c r="BF416"/>
  <c r="BF435"/>
  <c r="BF438"/>
  <c r="BF450"/>
  <c r="BF475"/>
  <c r="BF490"/>
  <c r="BF491"/>
  <c r="F90"/>
  <c r="J131"/>
  <c r="BF140"/>
  <c r="BF143"/>
  <c r="BF151"/>
  <c r="BF154"/>
  <c r="BF157"/>
  <c r="BF163"/>
  <c r="BF223"/>
  <c r="BF234"/>
  <c r="BF241"/>
  <c r="BF259"/>
  <c r="BF278"/>
  <c r="BF317"/>
  <c r="BF338"/>
  <c r="BF340"/>
  <c r="BF374"/>
  <c r="BF384"/>
  <c r="BF385"/>
  <c r="BF389"/>
  <c r="BF408"/>
  <c r="BF409"/>
  <c r="BF411"/>
  <c r="BF419"/>
  <c r="BF443"/>
  <c r="BF464"/>
  <c r="BF481"/>
  <c r="BF146"/>
  <c r="BF149"/>
  <c r="BF175"/>
  <c r="BF178"/>
  <c r="BF193"/>
  <c r="BF204"/>
  <c r="BF210"/>
  <c r="BF226"/>
  <c r="BF243"/>
  <c r="BF254"/>
  <c r="BF260"/>
  <c r="BF264"/>
  <c r="BF273"/>
  <c r="BF299"/>
  <c r="BF327"/>
  <c r="BF336"/>
  <c r="BF337"/>
  <c r="BF342"/>
  <c r="BF353"/>
  <c r="BF366"/>
  <c r="BF368"/>
  <c r="BF370"/>
  <c r="BF372"/>
  <c r="BF378"/>
  <c r="BF386"/>
  <c r="BF387"/>
  <c r="BF402"/>
  <c r="BF413"/>
  <c r="BF414"/>
  <c r="BF415"/>
  <c r="BF423"/>
  <c r="BF424"/>
  <c r="BF426"/>
  <c r="BF428"/>
  <c r="BF434"/>
  <c r="BF440"/>
  <c r="BF442"/>
  <c r="BF446"/>
  <c r="BF448"/>
  <c r="BF462"/>
  <c r="BF465"/>
  <c r="BF467"/>
  <c r="BF470"/>
  <c r="BF471"/>
  <c r="BF472"/>
  <c r="BF152"/>
  <c r="BF159"/>
  <c r="BF165"/>
  <c r="BF170"/>
  <c r="BF247"/>
  <c r="BF250"/>
  <c r="BF258"/>
  <c r="BF266"/>
  <c r="BF268"/>
  <c r="BF276"/>
  <c r="BF287"/>
  <c r="BF290"/>
  <c r="BF293"/>
  <c r="BF308"/>
  <c r="BF314"/>
  <c r="BF322"/>
  <c r="BF333"/>
  <c r="BF345"/>
  <c r="BF351"/>
  <c r="BF373"/>
  <c r="BF377"/>
  <c r="BF379"/>
  <c r="BF383"/>
  <c r="BF391"/>
  <c r="BF393"/>
  <c r="BF396"/>
  <c r="BF397"/>
  <c r="BF405"/>
  <c r="BF406"/>
  <c r="BF417"/>
  <c r="BF444"/>
  <c r="BF452"/>
  <c r="BF461"/>
  <c r="BF473"/>
  <c r="F33"/>
  <c i="1" r="BB95"/>
  <c r="BB94"/>
  <c r="W31"/>
  <c i="2" r="F35"/>
  <c i="1" r="BD95"/>
  <c r="BD94"/>
  <c r="W33"/>
  <c i="2" r="F31"/>
  <c i="1" r="AZ95"/>
  <c r="AZ94"/>
  <c r="W29"/>
  <c i="2" r="F34"/>
  <c i="1" r="BC95"/>
  <c r="BC94"/>
  <c r="AY94"/>
  <c i="2" r="J31"/>
  <c i="1" r="AV95"/>
  <c i="2" l="1" r="T343"/>
  <c r="R343"/>
  <c r="P343"/>
  <c r="P137"/>
  <c i="1" r="AU95"/>
  <c i="2" r="R138"/>
  <c r="R137"/>
  <c r="T138"/>
  <c r="T137"/>
  <c r="BK343"/>
  <c r="J343"/>
  <c r="J102"/>
  <c r="BK138"/>
  <c r="J138"/>
  <c r="J95"/>
  <c r="J139"/>
  <c r="J96"/>
  <c r="J344"/>
  <c r="J103"/>
  <c i="1" r="AX94"/>
  <c i="2" r="F32"/>
  <c i="1" r="BA95"/>
  <c r="BA94"/>
  <c r="AW94"/>
  <c r="AK30"/>
  <c i="2" r="J32"/>
  <c i="1" r="AW95"/>
  <c r="AT95"/>
  <c r="W32"/>
  <c r="AV94"/>
  <c r="AK29"/>
  <c r="AU94"/>
  <c i="2" l="1" r="BK137"/>
  <c r="J137"/>
  <c r="J94"/>
  <c i="1" r="W30"/>
  <c r="AT94"/>
  <c i="2" l="1" r="J28"/>
  <c i="1" r="AG95"/>
  <c r="AG94"/>
  <c r="AK26"/>
  <c r="AK35"/>
  <c i="2" l="1" r="J37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<sst xmlns="http://schemas.openxmlformats.org/spreadsheetml/2006/main">
  <si>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</si>
  <si>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</si>
  <si>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</si>
  <si>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</si>
  <si>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</si>
  <si>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{86dda0a0-c905-4c87-a248-2d104839739b}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</si>
  <si>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</si>
  <si>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</si>
  <si>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</si>
  <si>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</si>
  <si>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</si>
  <si>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</si>
  <si>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</si>
  <si>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</si>
  <si>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DOH093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</si>
  <si>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</si>
  <si>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</si>
  <si>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bytu v I n.p. bydovy YB ve FNOL</t>
  </si>
  <si>
    <t>KSO:</t>
  </si>
  <si>
    <t>CC-CZ:</t>
  </si>
  <si>
    <t>Místo:</t>
  </si>
  <si>
    <t xml:space="preserve"> </t>
  </si>
  <si>
    <t>Datum:</t>
  </si>
  <si>
    <t>2. 12. 2022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</si>
  <si>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</si>
  <si>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</si>
  <si>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</si>
  <si>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</si>
  <si>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</si>
  <si>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</si>
  <si>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</si>
  <si>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</si>
  <si>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</si>
  <si>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</si>
  <si>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</si>
  <si>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</si>
  <si>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</si>
  <si>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</si>
  <si>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</si>
  <si>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</si>
  <si>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</si>
  <si>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</si>
  <si>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</si>
  <si>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</si>
  <si>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</si>
  <si>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</si>
  <si>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</si>
  <si>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</si>
  <si>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</si>
  <si>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</si>
  <si>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</si>
  <si>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</si>
  <si>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</si>
  <si>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</si>
  <si>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</si>
  <si>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</si>
  <si>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</si>
  <si>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</si>
  <si>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</si>
  <si>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</si>
  <si>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</si>
  <si>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</si>
  <si>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</si>
  <si>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</si>
  <si>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</si>
  <si>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</si>
  <si>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</si>
  <si>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</si>
  <si>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</si>
  <si>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</si>
  <si>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</si>
  <si>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</si>
  <si>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</si>
  <si>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</si>
  <si>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</si>
  <si>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</si>
  <si>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</si>
  <si>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</si>
  <si>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</si>
  <si>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</si>
  <si>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</si>
  <si>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</si>
  <si>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</si>
  <si>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</si>
  <si>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</si>
  <si>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</si>
  <si>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</si>
  <si>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</si>
  <si>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</si>
  <si>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</si>
  <si>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</si>
  <si>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</si>
  <si>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</si>
  <si>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</si>
  <si>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</si>
  <si>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</si>
  <si>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720 - Zdravoinstalace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</si>
  <si>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</si>
  <si>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</si>
  <si>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</si>
  <si>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730 - Vytápění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</si>
  <si>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</si>
  <si>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</si>
  <si>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</si>
  <si>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</si>
  <si>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</si>
  <si>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</si>
  <si>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</si>
  <si>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</si>
  <si>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</si>
  <si>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</si>
  <si>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</si>
  <si>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</si>
  <si>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</si>
  <si>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</si>
  <si>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</si>
  <si>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</si>
  <si>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</si>
  <si>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</si>
  <si>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</si>
  <si>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</si>
  <si>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</si>
  <si>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</si>
  <si>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</si>
  <si>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</si>
  <si>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</si>
  <si>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</si>
  <si>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</si>
  <si>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</si>
  <si>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</si>
  <si>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310236241</t>
  </si>
  <si>
    <t>Zazdívka otvorů pl přes 0,0225 do 0,09 m2 ve zdivu nadzákladovém cihlami pálenými tl do 300 mm</t>
  </si>
  <si>
    <t>kus</t>
  </si>
  <si>
    <t>4</t>
  </si>
  <si>
    <t>2</t>
  </si>
  <si>
    <t>180376249</t>
  </si>
  <si>
    <t>VV</t>
  </si>
  <si>
    <t xml:space="preserve">" VZT " </t>
  </si>
  <si>
    <t>310236261</t>
  </si>
  <si>
    <t>Zazdívka otvorů pl přes 0,0225 do 0,09 m2 ve zdivu nadzákladovém cihlami pálenými tl přes 450 do 600 mm</t>
  </si>
  <si>
    <t>-1935682668</t>
  </si>
  <si>
    <t>" VZT "</t>
  </si>
  <si>
    <t>310237271</t>
  </si>
  <si>
    <t>Zazdívka otvorů pl přes 0,09 do 0,25 m2 ve zdivu nadzákladovém cihlami pálenými tl přes 600 do 750 mm</t>
  </si>
  <si>
    <t>1956586369</t>
  </si>
  <si>
    <t>310239211</t>
  </si>
  <si>
    <t>Zazdívka otvorů pl přes 1 do 4 m2 ve zdivu nadzákladovém cihlami pálenými na MVC</t>
  </si>
  <si>
    <t>m3</t>
  </si>
  <si>
    <t>1385637788</t>
  </si>
  <si>
    <t>0,68*1,16*2,1</t>
  </si>
  <si>
    <t>5</t>
  </si>
  <si>
    <t>317142432</t>
  </si>
  <si>
    <t>Překlad nenosný pórobetonový š 125 mm v do 250 mm na tenkovrstvou maltu dl přes 1000 do 1250 mm</t>
  </si>
  <si>
    <t>951214922</t>
  </si>
  <si>
    <t>6</t>
  </si>
  <si>
    <t>317234410</t>
  </si>
  <si>
    <t>Vyzdívka mezi nosníky z cihel pálených na MC</t>
  </si>
  <si>
    <t>1016594605</t>
  </si>
  <si>
    <t>0,5*0,45*2,6</t>
  </si>
  <si>
    <t>7</t>
  </si>
  <si>
    <t>317944321</t>
  </si>
  <si>
    <t>Válcované nosníky do č.12 dodatečně osazované do připravených otvorů</t>
  </si>
  <si>
    <t>t</t>
  </si>
  <si>
    <t>-316057248</t>
  </si>
  <si>
    <t xml:space="preserve">" I 120 " </t>
  </si>
  <si>
    <t>5*2,6*11,1*0,001</t>
  </si>
  <si>
    <t>8</t>
  </si>
  <si>
    <t>340239211</t>
  </si>
  <si>
    <t>Zazdívka otvorů v příčkách nebo stěnách pl přes 1 do 4 m2 cihlami plnými tl do 100 mm</t>
  </si>
  <si>
    <t>m2</t>
  </si>
  <si>
    <t>1969231259</t>
  </si>
  <si>
    <t>1*2</t>
  </si>
  <si>
    <t>9</t>
  </si>
  <si>
    <t>342272235</t>
  </si>
  <si>
    <t>Příčka z pórobetonových hladkých tvárnic na tenkovrstvou maltu tl 125 mm</t>
  </si>
  <si>
    <t>-1149652714</t>
  </si>
  <si>
    <t>(3,07+1,57+1,135+3,95+1,82)*3,5</t>
  </si>
  <si>
    <t>-(0,6*2+0,7+0,8)*2</t>
  </si>
  <si>
    <t>Součet</t>
  </si>
  <si>
    <t>10</t>
  </si>
  <si>
    <t>342291121</t>
  </si>
  <si>
    <t>Ukotvení příček k cihelným konstrukcím plochými kotvami</t>
  </si>
  <si>
    <t>m</t>
  </si>
  <si>
    <t>-890635054</t>
  </si>
  <si>
    <t>5*3,5+2*2</t>
  </si>
  <si>
    <t>11</t>
  </si>
  <si>
    <t>346244381</t>
  </si>
  <si>
    <t>Plentování jednostranné v do 200 mm válcovaných nosníků cihlami</t>
  </si>
  <si>
    <t>-1495395146</t>
  </si>
  <si>
    <t>0,12*2,6*2</t>
  </si>
  <si>
    <t>12</t>
  </si>
  <si>
    <t>349231811</t>
  </si>
  <si>
    <t>Přizdívka ostění s ozubem z cihel tl přes 80 do 150 mm</t>
  </si>
  <si>
    <t>-953038031</t>
  </si>
  <si>
    <t>0,5*2,4*2</t>
  </si>
  <si>
    <t>Vodorovné konstrukce</t>
  </si>
  <si>
    <t>13</t>
  </si>
  <si>
    <t>411388531</t>
  </si>
  <si>
    <t>Zabetonování otvorů pl do 1 m2 ve stropech</t>
  </si>
  <si>
    <t>-1637486948</t>
  </si>
  <si>
    <t>" zapravení prostupů stropem pro kanalizaci "</t>
  </si>
  <si>
    <t>0,15*0,15*0,25*3</t>
  </si>
  <si>
    <t>Úpravy povrchů, podlahy a osazování výplní</t>
  </si>
  <si>
    <t>14</t>
  </si>
  <si>
    <t>611131121</t>
  </si>
  <si>
    <t>Penetrační disperzní nátěr vnitřních stropů nanášený ručně</t>
  </si>
  <si>
    <t>-639765096</t>
  </si>
  <si>
    <t>611181001</t>
  </si>
  <si>
    <t>Sádrová stěrka tl.do 3 mm vnitřních rovných stropů</t>
  </si>
  <si>
    <t>-1656225304</t>
  </si>
  <si>
    <t>" m.č.05-08 "</t>
  </si>
  <si>
    <t>11+1,8+21,7+21,5</t>
  </si>
  <si>
    <t>16</t>
  </si>
  <si>
    <t>611325411</t>
  </si>
  <si>
    <t>Oprava vnitřní vápenocementové hladké omítky stropů v rozsahu plochy do 10 %</t>
  </si>
  <si>
    <t>-638988960</t>
  </si>
  <si>
    <t>70,1</t>
  </si>
  <si>
    <t>17</t>
  </si>
  <si>
    <t>612131121</t>
  </si>
  <si>
    <t>Penetrační disperzní nátěr vnitřních stěn nanášený ručně</t>
  </si>
  <si>
    <t>-1876010247</t>
  </si>
  <si>
    <t>" stáv. stěny "</t>
  </si>
  <si>
    <t>(8,31+3,92+5,07+4,01+5,07+4,1)*2*3,3</t>
  </si>
  <si>
    <t>" nové příčky "</t>
  </si>
  <si>
    <t>2*35</t>
  </si>
  <si>
    <t>" odpočet obkladů "</t>
  </si>
  <si>
    <t>-42,6</t>
  </si>
  <si>
    <t xml:space="preserve">" odpočet otvorů  "</t>
  </si>
  <si>
    <t>-1,16*2,1*5+(2,1+1,16+2,1)*0,3*5</t>
  </si>
  <si>
    <t>-0,56*1,1+(1,1+0,56+1,1)*0,3</t>
  </si>
  <si>
    <t>-2,1*2,4*2+(2,4+2,1+2,4)*0,5</t>
  </si>
  <si>
    <t>-0,9*2+(2+0,9+2)*0,4</t>
  </si>
  <si>
    <t>18</t>
  </si>
  <si>
    <t>612135101</t>
  </si>
  <si>
    <t>Hrubá výplň rýh ve stěnách maltou jakékoli šířky rýhy</t>
  </si>
  <si>
    <t>-895063211</t>
  </si>
  <si>
    <t>" drážky pro kanalizaci "</t>
  </si>
  <si>
    <t>12*0,07</t>
  </si>
  <si>
    <t>13*0,1</t>
  </si>
  <si>
    <t>8*0,15</t>
  </si>
  <si>
    <t>" pro vodu "</t>
  </si>
  <si>
    <t>9*0,15</t>
  </si>
  <si>
    <t>" UT "</t>
  </si>
  <si>
    <t>14*0,2</t>
  </si>
  <si>
    <t>5*0,1</t>
  </si>
  <si>
    <t>19</t>
  </si>
  <si>
    <t>612142001</t>
  </si>
  <si>
    <t>Potažení vnitřních stěn sklovláknitým pletivem vtlačeným do tenkovrstvé hmoty</t>
  </si>
  <si>
    <t>1207627238</t>
  </si>
  <si>
    <t>" příčky Ytong "</t>
  </si>
  <si>
    <t>35*2</t>
  </si>
  <si>
    <t xml:space="preserve">" zazdívky,  aj ."</t>
  </si>
  <si>
    <t>20</t>
  </si>
  <si>
    <t>612181001</t>
  </si>
  <si>
    <t>Sádrová stěrka tl.do 3 mm vnitřních stěn</t>
  </si>
  <si>
    <t>-223986150</t>
  </si>
  <si>
    <t>612325215</t>
  </si>
  <si>
    <t>Vápenocementová hladká omítka malých ploch přes 1 do 4 m2 na stěnách</t>
  </si>
  <si>
    <t>488178073</t>
  </si>
  <si>
    <t>" zazdívka dveřního otvoru "</t>
  </si>
  <si>
    <t>22</t>
  </si>
  <si>
    <t>612325222</t>
  </si>
  <si>
    <t>Vápenocementová štuková omítka malých ploch přes 0,09 do 0,25 m2 na stěnách</t>
  </si>
  <si>
    <t>1827133654</t>
  </si>
  <si>
    <t>" prostup VZT do chodby "</t>
  </si>
  <si>
    <t>23</t>
  </si>
  <si>
    <t>612325412</t>
  </si>
  <si>
    <t>Oprava vnitřní vápenocementové hladké omítky stěn v rozsahu plochy do 30%</t>
  </si>
  <si>
    <t>824117705</t>
  </si>
  <si>
    <t>" odpočet cem. omítky pod obklad "</t>
  </si>
  <si>
    <t>-23,7</t>
  </si>
  <si>
    <t>24</t>
  </si>
  <si>
    <t>612331111</t>
  </si>
  <si>
    <t>Cementová omítka hrubá jednovrstvá zatřená vnitřních stěn nanášená ručně</t>
  </si>
  <si>
    <t>-747675787</t>
  </si>
  <si>
    <t>" pod obklad na stáv. stěnách koupelna + WC "</t>
  </si>
  <si>
    <t>(1,82+3,95+1,82)*3,3</t>
  </si>
  <si>
    <t>-(0,6+0,7)*2</t>
  </si>
  <si>
    <t>-0,55*0,9+(0,55+0,9)*2*0,3</t>
  </si>
  <si>
    <t>-0,86*1,15+(1,15+0,86+1,15)*2*0,3</t>
  </si>
  <si>
    <t>25</t>
  </si>
  <si>
    <t>615142012</t>
  </si>
  <si>
    <t>Potažení vnitřních nosníků rabicovým pletivem</t>
  </si>
  <si>
    <t>-1985557988</t>
  </si>
  <si>
    <t>1,5*2,6</t>
  </si>
  <si>
    <t>26</t>
  </si>
  <si>
    <t>62201(R)</t>
  </si>
  <si>
    <t xml:space="preserve">doplnění venkovní omítky (cementová škrábaná) po zazdívce okna cca 2,5m2 + prostup VZT cca 0,5m2 vč. lešení </t>
  </si>
  <si>
    <t>kpl</t>
  </si>
  <si>
    <t>2112973153</t>
  </si>
  <si>
    <t>27</t>
  </si>
  <si>
    <t>631311115</t>
  </si>
  <si>
    <t>Mazanina tl do 80 mm z betonu prostého bez zvýšených nároků na prostředí tř. C 20/25</t>
  </si>
  <si>
    <t>1378525819</t>
  </si>
  <si>
    <t>" skl. 03 "</t>
  </si>
  <si>
    <t>(3,07*1,65+3,95*1,92)*0,06</t>
  </si>
  <si>
    <t>28</t>
  </si>
  <si>
    <t>631312141</t>
  </si>
  <si>
    <t>Doplnění rýh v dosavadních mazaninách betonem prostým</t>
  </si>
  <si>
    <t>-673358011</t>
  </si>
  <si>
    <t xml:space="preserve">" drážka pro vodu " </t>
  </si>
  <si>
    <t>0,15*0,06*4</t>
  </si>
  <si>
    <t>29</t>
  </si>
  <si>
    <t>631319171</t>
  </si>
  <si>
    <t>Příplatek k mazanině tl do 80 mm za stržení povrchu spodní vrstvy před vložením výztuže</t>
  </si>
  <si>
    <t>2105171063</t>
  </si>
  <si>
    <t>30</t>
  </si>
  <si>
    <t>631362021</t>
  </si>
  <si>
    <t>Výztuž mazanin svařovanými sítěmi Kari</t>
  </si>
  <si>
    <t>790904886</t>
  </si>
  <si>
    <t>(3,07*1,65+3,95*1,92)*4,44*1,2*0,001</t>
  </si>
  <si>
    <t>31</t>
  </si>
  <si>
    <t>635901(R)</t>
  </si>
  <si>
    <t>násyp z liaporu fr.4-8mm, prolitý cem mlékem 150kg/m3</t>
  </si>
  <si>
    <t>-1622748606</t>
  </si>
  <si>
    <t>" doplnění násypu nad klenbou "</t>
  </si>
  <si>
    <t>(3,07*1,65+3,95*1,92-0,82)*0,1</t>
  </si>
  <si>
    <t>Ostatní konstrukce a práce, bourání</t>
  </si>
  <si>
    <t>32</t>
  </si>
  <si>
    <t>949101111</t>
  </si>
  <si>
    <t>Lešení pomocné pro objekty pozemních staveb s lešeňovou podlahou v do 1,9 m zatížení do 150 kg/m2</t>
  </si>
  <si>
    <t>2104386212</t>
  </si>
  <si>
    <t>33</t>
  </si>
  <si>
    <t>952901111</t>
  </si>
  <si>
    <t>Vyčištění budov bytové a občanské výstavby při výšce podlaží do 4 m</t>
  </si>
  <si>
    <t>348382217</t>
  </si>
  <si>
    <t>34</t>
  </si>
  <si>
    <t>962031132</t>
  </si>
  <si>
    <t>Bourání příček z cihel pálených na MVC tl do 100 mm</t>
  </si>
  <si>
    <t>1252063975</t>
  </si>
  <si>
    <t>(3,07+1,45+1,02+3,92+1,82+2,47)*3,3</t>
  </si>
  <si>
    <t>-0,8*2*3-0,6*2*2</t>
  </si>
  <si>
    <t>35</t>
  </si>
  <si>
    <t>965043441</t>
  </si>
  <si>
    <t>Bourání podkladů pod dlažby betonových s potěrem nebo teracem tl do 150 mm pl přes 4 m2</t>
  </si>
  <si>
    <t>389858932</t>
  </si>
  <si>
    <t>(3,07*1,65+3,95*1,92)*0,2</t>
  </si>
  <si>
    <t>36</t>
  </si>
  <si>
    <t>965045113</t>
  </si>
  <si>
    <t>Bourání potěrů cementových nebo pískocementových tl do 50 mm pl přes 4 m2</t>
  </si>
  <si>
    <t>1673749986</t>
  </si>
  <si>
    <t>8,31*3,07+0,85*3,95</t>
  </si>
  <si>
    <t>37</t>
  </si>
  <si>
    <t>965081213</t>
  </si>
  <si>
    <t>Bourání podlah z dlaždic keramických nebo xylolitových tl do 10 mm plochy přes 1 m2</t>
  </si>
  <si>
    <t>-1773029668</t>
  </si>
  <si>
    <t>0,92*1,695</t>
  </si>
  <si>
    <t>1,57*1,82</t>
  </si>
  <si>
    <t>0,8*1,82</t>
  </si>
  <si>
    <t>38</t>
  </si>
  <si>
    <t>965082923</t>
  </si>
  <si>
    <t>Odstranění násypů pod podlahami tl do 100 mm pl přes 2 m2</t>
  </si>
  <si>
    <t>-896352822</t>
  </si>
  <si>
    <t>" nad klenbou "</t>
  </si>
  <si>
    <t>39</t>
  </si>
  <si>
    <t>967031132</t>
  </si>
  <si>
    <t>Přisekání rovných ostění v cihelném zdivu na MV nebo MVC</t>
  </si>
  <si>
    <t>1426512551</t>
  </si>
  <si>
    <t>40</t>
  </si>
  <si>
    <t>968062376</t>
  </si>
  <si>
    <t>Vybourání dřevěných rámů oken zdvojených včetně křídel pl do 4 m2</t>
  </si>
  <si>
    <t>-1317674922</t>
  </si>
  <si>
    <t>1,18*2,1</t>
  </si>
  <si>
    <t>41</t>
  </si>
  <si>
    <t>968072455</t>
  </si>
  <si>
    <t>Vybourání kovových dveřních zárubní pl do 2 m2</t>
  </si>
  <si>
    <t>657306479</t>
  </si>
  <si>
    <t>0,6*2*2</t>
  </si>
  <si>
    <t>0,8*2*7</t>
  </si>
  <si>
    <t>42</t>
  </si>
  <si>
    <t>971033231</t>
  </si>
  <si>
    <t>Vybourání otvorů ve zdivu cihelném pl do 0,0225 m2 na MVC nebo MV tl do 150 mm</t>
  </si>
  <si>
    <t>-230076421</t>
  </si>
  <si>
    <t>43</t>
  </si>
  <si>
    <t>971033261</t>
  </si>
  <si>
    <t>Vybourání otvorů ve zdivu cihelném pl do 0,0225 m2 na MVC nebo MV tl do 600 mm</t>
  </si>
  <si>
    <t>-1519071385</t>
  </si>
  <si>
    <t>44</t>
  </si>
  <si>
    <t>971033371</t>
  </si>
  <si>
    <t>Vybourání otvorů ve zdivu cihelném pl do 0,09 m2 na MVC nebo MV tl do 750 mm</t>
  </si>
  <si>
    <t>1915973963</t>
  </si>
  <si>
    <t>45</t>
  </si>
  <si>
    <t>972054341</t>
  </si>
  <si>
    <t>Vybourání otvorů v ŽB stropech nebo klenbách pl do 0,25 m2 tl do 150 mm</t>
  </si>
  <si>
    <t>-184903882</t>
  </si>
  <si>
    <t xml:space="preserve">" kanalizace do sklepa  3x - tl. 25cm - 2 ks "</t>
  </si>
  <si>
    <t>2*3</t>
  </si>
  <si>
    <t>46</t>
  </si>
  <si>
    <t>973031334</t>
  </si>
  <si>
    <t>Vysekání kapes ve zdivu cihelném na MV nebo MVC pl do 0,16 m2 hl do 150 mm</t>
  </si>
  <si>
    <t>-281183500</t>
  </si>
  <si>
    <t>" voda "</t>
  </si>
  <si>
    <t>47</t>
  </si>
  <si>
    <t>974031142</t>
  </si>
  <si>
    <t>Vysekání rýh ve zdivu cihelném hl do 70 mm š do 70 mm</t>
  </si>
  <si>
    <t>-1034595484</t>
  </si>
  <si>
    <t>" kanalizace "</t>
  </si>
  <si>
    <t>48</t>
  </si>
  <si>
    <t>974031153</t>
  </si>
  <si>
    <t>Vysekání rýh ve zdivu cihelném hl do 100 mm š do 100 mm</t>
  </si>
  <si>
    <t>1231118828</t>
  </si>
  <si>
    <t>49</t>
  </si>
  <si>
    <t>974031164</t>
  </si>
  <si>
    <t>Vysekání rýh ve zdivu cihelném hl do 150 mm š do 150 mm</t>
  </si>
  <si>
    <t>-1861733249</t>
  </si>
  <si>
    <t>50</t>
  </si>
  <si>
    <t>974031165</t>
  </si>
  <si>
    <t>Vysekání rýh ve zdivu cihelném hl do 150 mm š do 200 mm</t>
  </si>
  <si>
    <t>1708820064</t>
  </si>
  <si>
    <t>51</t>
  </si>
  <si>
    <t>974031666</t>
  </si>
  <si>
    <t>Vysekání rýh ve zdivu cihelném pro vtahování nosníků hl do 150 mm v do 250 mm</t>
  </si>
  <si>
    <t>-150104924</t>
  </si>
  <si>
    <t>4*2,6</t>
  </si>
  <si>
    <t>52</t>
  </si>
  <si>
    <t>974042544</t>
  </si>
  <si>
    <t>Vysekání rýh v dlažbě betonové nebo jiné monolitické hl do 70 mm š do 150 mm</t>
  </si>
  <si>
    <t>851235469</t>
  </si>
  <si>
    <t>53</t>
  </si>
  <si>
    <t>978013191</t>
  </si>
  <si>
    <t>Otlučení (osekání) vnitřní vápenné nebo vápenocementové omítky stěn v rozsahu přes 50 do 100 %</t>
  </si>
  <si>
    <t>-730132521</t>
  </si>
  <si>
    <t>" koupelna + WC - pod nový obklad "</t>
  </si>
  <si>
    <t>(1,82+1)*1,5</t>
  </si>
  <si>
    <t>(2,8+1,8)*1</t>
  </si>
  <si>
    <t>54</t>
  </si>
  <si>
    <t>978059541</t>
  </si>
  <si>
    <t>Odsekání a odebrání obkladů stěn z vnitřních obkládaček plochy přes 1 m2</t>
  </si>
  <si>
    <t>19774233</t>
  </si>
  <si>
    <t>(1,82+0,8)*1,5</t>
  </si>
  <si>
    <t>1,57*2</t>
  </si>
  <si>
    <t>" za linkou "</t>
  </si>
  <si>
    <t>1,5</t>
  </si>
  <si>
    <t>55</t>
  </si>
  <si>
    <t>981511111</t>
  </si>
  <si>
    <t>Demolice konstrukcí objektů zděných na MVC postupným rozebíráním</t>
  </si>
  <si>
    <t>-284247776</t>
  </si>
  <si>
    <t>0,5*2,1*2,5-0,5*0,8*2</t>
  </si>
  <si>
    <t>997</t>
  </si>
  <si>
    <t>Přesun sutě</t>
  </si>
  <si>
    <t>56</t>
  </si>
  <si>
    <t>997013217</t>
  </si>
  <si>
    <t>Vnitrostaveništní doprava suti a vybouraných hmot pro budovy v do 24 m ručně</t>
  </si>
  <si>
    <t>-681006236</t>
  </si>
  <si>
    <t>57</t>
  </si>
  <si>
    <t>997013501</t>
  </si>
  <si>
    <t>Odvoz suti a vybouraných hmot na skládku nebo meziskládku do 1 km se složením</t>
  </si>
  <si>
    <t>-336889786</t>
  </si>
  <si>
    <t>58</t>
  </si>
  <si>
    <t>997013509</t>
  </si>
  <si>
    <t>Příplatek k odvozu suti a vybouraných hmot na skládku ZKD 1 km přes 1 km</t>
  </si>
  <si>
    <t>790135377</t>
  </si>
  <si>
    <t>26,751*19</t>
  </si>
  <si>
    <t>59</t>
  </si>
  <si>
    <t>997013631</t>
  </si>
  <si>
    <t>Poplatek za uložení na skládce (skládkovné) stavebního odpadu směsného kód odpadu 17 09 04</t>
  </si>
  <si>
    <t>267458144</t>
  </si>
  <si>
    <t>998</t>
  </si>
  <si>
    <t>Přesun hmot</t>
  </si>
  <si>
    <t>60</t>
  </si>
  <si>
    <t>998018002</t>
  </si>
  <si>
    <t>Přesun hmot ruční pro budovy v přes 6 do 12 m</t>
  </si>
  <si>
    <t>1155192882</t>
  </si>
  <si>
    <t>PSV</t>
  </si>
  <si>
    <t>Práce a dodávky PSV</t>
  </si>
  <si>
    <t>711</t>
  </si>
  <si>
    <t>Izolace proti vodě, vlhkosti a plynům</t>
  </si>
  <si>
    <t>61</t>
  </si>
  <si>
    <t>71101(R)</t>
  </si>
  <si>
    <t>izolace minerální stěrkou vč. systémového řešení styku podlaha-stěna, stěna-stěna, vč. penetrace</t>
  </si>
  <si>
    <t>-344797733</t>
  </si>
  <si>
    <t>" skl.03 - m.č.03,04,06 "</t>
  </si>
  <si>
    <t>1,8+(1+1,82)*2*0,3</t>
  </si>
  <si>
    <t>5,1+(2,825+1,8)*2*0,3+(0,8+1,80+0,8)*1,5</t>
  </si>
  <si>
    <t>1,8+(1,57+1,2)*2*0,3</t>
  </si>
  <si>
    <t>62</t>
  </si>
  <si>
    <t>998711203</t>
  </si>
  <si>
    <t>Přesun hmot procentní pro izolace proti vodě, vlhkosti a plynům v objektech v do 60 m</t>
  </si>
  <si>
    <t>%</t>
  </si>
  <si>
    <t>198931755</t>
  </si>
  <si>
    <t>713</t>
  </si>
  <si>
    <t>Izolace tepelné</t>
  </si>
  <si>
    <t>63</t>
  </si>
  <si>
    <t>713121111</t>
  </si>
  <si>
    <t>Montáž izolace tepelné podlah volně kladenými rohožemi, pásy, dílci, deskami 1 vrstva</t>
  </si>
  <si>
    <t>-778562299</t>
  </si>
  <si>
    <t>3,07*1,65+3,95*1,92</t>
  </si>
  <si>
    <t>64</t>
  </si>
  <si>
    <t>M</t>
  </si>
  <si>
    <t>28372317</t>
  </si>
  <si>
    <t>deska EPS 100 pro konstrukce s běžným zatížením λ=0,037 tl 150mm</t>
  </si>
  <si>
    <t>-15520816</t>
  </si>
  <si>
    <t>12,65*1,05 'Přepočtené koeficientem množství</t>
  </si>
  <si>
    <t>65</t>
  </si>
  <si>
    <t>713121211</t>
  </si>
  <si>
    <t>Montáž izolace tepelné podlah volně kladenými okrajovými pásky</t>
  </si>
  <si>
    <t>-330885634</t>
  </si>
  <si>
    <t>(1,335+1,57+2,825+1,82+1+1,82)*2</t>
  </si>
  <si>
    <t>1,46+1,375+1,46</t>
  </si>
  <si>
    <t>66</t>
  </si>
  <si>
    <t>63140274</t>
  </si>
  <si>
    <t>pásek okrajový izolační minerální plovoucích podlah š 120mm tl 12mm</t>
  </si>
  <si>
    <t>1378508945</t>
  </si>
  <si>
    <t>25,035*1,05 'Přepočtené koeficientem množství</t>
  </si>
  <si>
    <t>67</t>
  </si>
  <si>
    <t>713191132</t>
  </si>
  <si>
    <t>Montáž izolace tepelné podlah, stropů vrchem nebo střech překrytí separační fólií z PE</t>
  </si>
  <si>
    <t>-2085555494</t>
  </si>
  <si>
    <t>68</t>
  </si>
  <si>
    <t>28329042</t>
  </si>
  <si>
    <t>fólie PE separační či ochranná tl 0,2mm</t>
  </si>
  <si>
    <t>1068942910</t>
  </si>
  <si>
    <t>12,65*1,1655 'Přepočtené koeficientem množství</t>
  </si>
  <si>
    <t>69</t>
  </si>
  <si>
    <t>998713203</t>
  </si>
  <si>
    <t>Přesun hmot procentní pro izolace tepelné v objektech v do 24 m</t>
  </si>
  <si>
    <t>1684512425</t>
  </si>
  <si>
    <t>720</t>
  </si>
  <si>
    <t>Zdravoinstalace</t>
  </si>
  <si>
    <t>70</t>
  </si>
  <si>
    <t>72001(R)</t>
  </si>
  <si>
    <t>zdravoinstalace - viz samostatný rozpočet</t>
  </si>
  <si>
    <t>-1534331636</t>
  </si>
  <si>
    <t>721</t>
  </si>
  <si>
    <t>Zdravotechnika - vnitřní kanalizace</t>
  </si>
  <si>
    <t>71</t>
  </si>
  <si>
    <t>721140802</t>
  </si>
  <si>
    <t>Demontáž potrubí litinové DN do 100</t>
  </si>
  <si>
    <t>780743170</t>
  </si>
  <si>
    <t>72</t>
  </si>
  <si>
    <t>721171803</t>
  </si>
  <si>
    <t>Demontáž potrubí z PVC do D 75</t>
  </si>
  <si>
    <t>771143950</t>
  </si>
  <si>
    <t>73</t>
  </si>
  <si>
    <t>721290823</t>
  </si>
  <si>
    <t>Přemístění vnitrostaveništní demontovaných hmot vnitřní kanalizace v objektech výšky do 24 m</t>
  </si>
  <si>
    <t>2013056096</t>
  </si>
  <si>
    <t>722</t>
  </si>
  <si>
    <t>Zdravotechnika - vnitřní vodovod</t>
  </si>
  <si>
    <t>74</t>
  </si>
  <si>
    <t>722130801</t>
  </si>
  <si>
    <t>Demontáž potrubí ocelové pozinkované závitové do DN 25</t>
  </si>
  <si>
    <t>-1576559278</t>
  </si>
  <si>
    <t>75</t>
  </si>
  <si>
    <t>722220861</t>
  </si>
  <si>
    <t>Demontáž armatur závitových se dvěma závity G do 3/4</t>
  </si>
  <si>
    <t>1914944260</t>
  </si>
  <si>
    <t>76</t>
  </si>
  <si>
    <t>722260811</t>
  </si>
  <si>
    <t>Demontáž vodoměrů závitových G 1/2</t>
  </si>
  <si>
    <t>295817415</t>
  </si>
  <si>
    <t>77</t>
  </si>
  <si>
    <t>722290823</t>
  </si>
  <si>
    <t>Přemístění vnitrostaveništní demontovaných hmot pro vnitřní vodovod v objektech výšky do 24 m</t>
  </si>
  <si>
    <t>-1401071992</t>
  </si>
  <si>
    <t>725</t>
  </si>
  <si>
    <t>Zdravotechnika - zařizovací předměty</t>
  </si>
  <si>
    <t>78</t>
  </si>
  <si>
    <t>725110811</t>
  </si>
  <si>
    <t>Demontáž klozetů splachovací s nádrží</t>
  </si>
  <si>
    <t>soubor</t>
  </si>
  <si>
    <t>1250460203</t>
  </si>
  <si>
    <t>79</t>
  </si>
  <si>
    <t>725210821</t>
  </si>
  <si>
    <t>Demontáž umyvadel bez výtokových armatur</t>
  </si>
  <si>
    <t>-2076335723</t>
  </si>
  <si>
    <t>80</t>
  </si>
  <si>
    <t>725220841</t>
  </si>
  <si>
    <t>Demontáž van ocelová rohová</t>
  </si>
  <si>
    <t>-1636402071</t>
  </si>
  <si>
    <t>81</t>
  </si>
  <si>
    <t>725310823</t>
  </si>
  <si>
    <t>Demontáž dřez jednoduchý vestavěný v kuchyňských sestavách bez výtokových armatur</t>
  </si>
  <si>
    <t>-1177262786</t>
  </si>
  <si>
    <t>82</t>
  </si>
  <si>
    <t>725530823</t>
  </si>
  <si>
    <t>Demontáž ohřívač elektrický tlakový přes 50 do 200 l</t>
  </si>
  <si>
    <t>71881319</t>
  </si>
  <si>
    <t>83</t>
  </si>
  <si>
    <t>725590813</t>
  </si>
  <si>
    <t>Přemístění vnitrostaveništní demontovaných zařizovacích předmětů v objektech výšky do 24 m</t>
  </si>
  <si>
    <t>-507419325</t>
  </si>
  <si>
    <t>84</t>
  </si>
  <si>
    <t>725820801</t>
  </si>
  <si>
    <t>Demontáž baterie nástěnné do G 3 / 4</t>
  </si>
  <si>
    <t>-1268440631</t>
  </si>
  <si>
    <t>730</t>
  </si>
  <si>
    <t>Vytápění</t>
  </si>
  <si>
    <t>85</t>
  </si>
  <si>
    <t>73001</t>
  </si>
  <si>
    <t>vytápění - viz samostatný rozpočet</t>
  </si>
  <si>
    <t>-1935646357</t>
  </si>
  <si>
    <t>751</t>
  </si>
  <si>
    <t>Vzduchotechnika</t>
  </si>
  <si>
    <t>86</t>
  </si>
  <si>
    <t>75101(R)</t>
  </si>
  <si>
    <t xml:space="preserve">vzduchotechnika  - viz samostatný rozpočet</t>
  </si>
  <si>
    <t>-2083605080</t>
  </si>
  <si>
    <t>762</t>
  </si>
  <si>
    <t>Konstrukce tesařské</t>
  </si>
  <si>
    <t>87</t>
  </si>
  <si>
    <t>762526811</t>
  </si>
  <si>
    <t>Demontáž podlah z dřevotřísky, překližky, sololitu tloušťky do 20 mm bez polštářů</t>
  </si>
  <si>
    <t>1448566362</t>
  </si>
  <si>
    <t>" skl. 01 - m.č.07,08 "</t>
  </si>
  <si>
    <t>21,7+21,5</t>
  </si>
  <si>
    <t>88</t>
  </si>
  <si>
    <t>762901(R)</t>
  </si>
  <si>
    <t xml:space="preserve">lokální oprava prkenné podlahy po sondě vč. doplnění násypu </t>
  </si>
  <si>
    <t>ks</t>
  </si>
  <si>
    <t>100372904</t>
  </si>
  <si>
    <t>89</t>
  </si>
  <si>
    <t>998762202</t>
  </si>
  <si>
    <t>Přesun hmot procentní pro kce tesařské v objektech v přes 6 do 12 m</t>
  </si>
  <si>
    <t>-839524685</t>
  </si>
  <si>
    <t>763</t>
  </si>
  <si>
    <t>Konstrukce suché výstavby</t>
  </si>
  <si>
    <t>90</t>
  </si>
  <si>
    <t>763131451</t>
  </si>
  <si>
    <t>SDK podhled deska 1xH2 12,5 bez izolace dvouvrstvá spodní kce profil CD+UD</t>
  </si>
  <si>
    <t>1551757699</t>
  </si>
  <si>
    <t>" m.č.02-04 "</t>
  </si>
  <si>
    <t>7,8+1,8+5,1</t>
  </si>
  <si>
    <t>91</t>
  </si>
  <si>
    <t>763131714</t>
  </si>
  <si>
    <t>SDK podhled základní penetrační nátěr</t>
  </si>
  <si>
    <t>756672761</t>
  </si>
  <si>
    <t>92</t>
  </si>
  <si>
    <t>763131751</t>
  </si>
  <si>
    <t>Montáž parotěsné zábrany do SDK podhledu</t>
  </si>
  <si>
    <t>-972213368</t>
  </si>
  <si>
    <t>93</t>
  </si>
  <si>
    <t>28329274</t>
  </si>
  <si>
    <t>fólie PE vyztužená pro parotěsnou vrstvu (reakce na oheň - třída E) 110g/m2</t>
  </si>
  <si>
    <t>407267120</t>
  </si>
  <si>
    <t>14,7*1,1235 'Přepočtené koeficientem množství</t>
  </si>
  <si>
    <t>94</t>
  </si>
  <si>
    <t>763131771</t>
  </si>
  <si>
    <t>Příplatek k SDK podhledu za rovinnost kvality Q3</t>
  </si>
  <si>
    <t>-846068468</t>
  </si>
  <si>
    <t>95</t>
  </si>
  <si>
    <t>998763402</t>
  </si>
  <si>
    <t>Přesun hmot procentní pro sádrokartonové konstrukce v objektech v přes 6 do 12 m</t>
  </si>
  <si>
    <t>873136724</t>
  </si>
  <si>
    <t>766</t>
  </si>
  <si>
    <t>Konstrukce truhlářské</t>
  </si>
  <si>
    <t>96</t>
  </si>
  <si>
    <t>766001(R)</t>
  </si>
  <si>
    <t xml:space="preserve">T/01 - D+M vstupních dveří 800/1970mm, PO EI 30 DP3, bezp. kování, vč. zárubně a kování - viz výpis prvků </t>
  </si>
  <si>
    <t>836253563</t>
  </si>
  <si>
    <t>97</t>
  </si>
  <si>
    <t>766002(R)</t>
  </si>
  <si>
    <t xml:space="preserve">T/02 - D+M dveří vnitřních plných 600/1970mm, vč. zárubně a kování  - viz výpis prvků</t>
  </si>
  <si>
    <t>839915379</t>
  </si>
  <si>
    <t>98</t>
  </si>
  <si>
    <t>766003(R)</t>
  </si>
  <si>
    <t xml:space="preserve">T/03 - D+M dveří vnitřních plných 600/1970mm, vč. zárubně a kování  - viz výpis prvků</t>
  </si>
  <si>
    <t>1075563540</t>
  </si>
  <si>
    <t>99</t>
  </si>
  <si>
    <t>766004(R)</t>
  </si>
  <si>
    <t xml:space="preserve">T/04 - D+M dveří vnitřních plných 700/1970mm, vč. zárubně a kování  - viz výpis prvků</t>
  </si>
  <si>
    <t>572576905</t>
  </si>
  <si>
    <t>100</t>
  </si>
  <si>
    <t>766005(R)</t>
  </si>
  <si>
    <t xml:space="preserve">T/05 - D+M dveří vnitřních prosklených 800/1970mm, vč. zárubně a kování  - viz výpis prvků</t>
  </si>
  <si>
    <t>1422918170</t>
  </si>
  <si>
    <t>101</t>
  </si>
  <si>
    <t>766013(R)</t>
  </si>
  <si>
    <t xml:space="preserve">demontáž nábytku vč. odvozu a likvidace na skládce </t>
  </si>
  <si>
    <t>1951978150</t>
  </si>
  <si>
    <t>102</t>
  </si>
  <si>
    <t>998766203</t>
  </si>
  <si>
    <t>Přesun hmot procentní pro konstrukce truhlářské v objektech v do 24 m</t>
  </si>
  <si>
    <t>-594001973</t>
  </si>
  <si>
    <t>771</t>
  </si>
  <si>
    <t>Podlahy z dlaždic</t>
  </si>
  <si>
    <t>103</t>
  </si>
  <si>
    <t>771121011</t>
  </si>
  <si>
    <t>Nátěr penetrační na podlahu</t>
  </si>
  <si>
    <t>1153095564</t>
  </si>
  <si>
    <t>1,8+5,1+1,8</t>
  </si>
  <si>
    <t>104</t>
  </si>
  <si>
    <t>771574122</t>
  </si>
  <si>
    <t>Montáž podlah keramických hladkých lepených flexibilním lepidlem do 100 ks/m2</t>
  </si>
  <si>
    <t>721767104</t>
  </si>
  <si>
    <t>105</t>
  </si>
  <si>
    <t>597901(R)</t>
  </si>
  <si>
    <t>dodání dlažby 100/100mm - specifikace mat. viz skl.03</t>
  </si>
  <si>
    <t>967490318</t>
  </si>
  <si>
    <t>8,7*1,1</t>
  </si>
  <si>
    <t>106</t>
  </si>
  <si>
    <t>998771202</t>
  </si>
  <si>
    <t>Přesun hmot procentní pro podlahy z dlaždic v objektech v přes 6 do 12 m</t>
  </si>
  <si>
    <t>-998665392</t>
  </si>
  <si>
    <t>776</t>
  </si>
  <si>
    <t>Podlahy povlakové</t>
  </si>
  <si>
    <t>107</t>
  </si>
  <si>
    <t>776111311</t>
  </si>
  <si>
    <t>Vysátí podkladu povlakových podlah</t>
  </si>
  <si>
    <t>2073516324</t>
  </si>
  <si>
    <t>" skl. 01 m.č.07,08 "</t>
  </si>
  <si>
    <t>" skl. 02 m.č.02,05 "</t>
  </si>
  <si>
    <t>7,8+11</t>
  </si>
  <si>
    <t>108</t>
  </si>
  <si>
    <t>776121311</t>
  </si>
  <si>
    <t>Vodou ředitelná penetrace savého podkladu povlakových podlah ředěná v poměru 1:1</t>
  </si>
  <si>
    <t>-1410227823</t>
  </si>
  <si>
    <t>109</t>
  </si>
  <si>
    <t>776141111(R)</t>
  </si>
  <si>
    <t xml:space="preserve">Stěrka podlahová nivelační pro vyrovnání podkladu povlakových podlah vyztužená vlákny  tl.  3 mm - viz skl. 01</t>
  </si>
  <si>
    <t>-1115678197</t>
  </si>
  <si>
    <t>110</t>
  </si>
  <si>
    <t>776141114(R)</t>
  </si>
  <si>
    <t xml:space="preserve">Stěrka podlahová nivelační pro vyrovnání podkladu povlakových podlah vyztužená vlákny tl. 20mm - viz skl. 02 </t>
  </si>
  <si>
    <t>2088429567</t>
  </si>
  <si>
    <t>111</t>
  </si>
  <si>
    <t>776201812</t>
  </si>
  <si>
    <t>Demontáž lepených povlakových podlah s podložkou ručně</t>
  </si>
  <si>
    <t>-821292521</t>
  </si>
  <si>
    <t>2,7*3,07+1,38*1,82+2,34*2+4,1*5,07+4,01*5,07</t>
  </si>
  <si>
    <t>112</t>
  </si>
  <si>
    <t>776223112</t>
  </si>
  <si>
    <t>Spoj povlakových podlahovin z PVC svařováním za studena</t>
  </si>
  <si>
    <t>1192936099</t>
  </si>
  <si>
    <t>113</t>
  </si>
  <si>
    <t>776251111</t>
  </si>
  <si>
    <t>Lepení pásů z přírodního linolea (marmolea) standardním lepidlem</t>
  </si>
  <si>
    <t>-1480776089</t>
  </si>
  <si>
    <t>114</t>
  </si>
  <si>
    <t>28411069</t>
  </si>
  <si>
    <t>linoleum přírodní ze 100% dřevité moučky tl 2,5mm, zátěž 34/43, R9, hořlavost Cfl S1</t>
  </si>
  <si>
    <t>729709356</t>
  </si>
  <si>
    <t>62*1,1 'Přepočtené koeficientem množství</t>
  </si>
  <si>
    <t>115</t>
  </si>
  <si>
    <t>776421111</t>
  </si>
  <si>
    <t>Montáž obvodových lišt lepením</t>
  </si>
  <si>
    <t>-286642772</t>
  </si>
  <si>
    <t>(3,95+1,975+4,235+0,9+1,235+8,64+5,07+4,1)*2</t>
  </si>
  <si>
    <t>116</t>
  </si>
  <si>
    <t>284123(R)</t>
  </si>
  <si>
    <t>PVC lišta - viz skladby konstrukcí 01</t>
  </si>
  <si>
    <t>108549143</t>
  </si>
  <si>
    <t>48*1,1*8</t>
  </si>
  <si>
    <t>117</t>
  </si>
  <si>
    <t>998776202</t>
  </si>
  <si>
    <t>Přesun hmot procentní pro podlahy povlakové v objektech v přes 6 do 12 m</t>
  </si>
  <si>
    <t>31727425</t>
  </si>
  <si>
    <t>781</t>
  </si>
  <si>
    <t>Dokončovací práce - obklady</t>
  </si>
  <si>
    <t>118</t>
  </si>
  <si>
    <t>781121011</t>
  </si>
  <si>
    <t>Nátěr penetrační na stěnu</t>
  </si>
  <si>
    <t>1636869646</t>
  </si>
  <si>
    <t>" m.č.03, 04"</t>
  </si>
  <si>
    <t>(1+1,82+2,825+1,82)*2*2,8</t>
  </si>
  <si>
    <t>3,6*0,6</t>
  </si>
  <si>
    <t>119</t>
  </si>
  <si>
    <t>781474120</t>
  </si>
  <si>
    <t>Montáž obkladů vnitřních keramických hladkých do 100 ks/m2 lepených flexibilním lepidlem</t>
  </si>
  <si>
    <t>-782067158</t>
  </si>
  <si>
    <t>120</t>
  </si>
  <si>
    <t>59703(R)</t>
  </si>
  <si>
    <t>dodání obkladu 100/100mm vč. dopravy</t>
  </si>
  <si>
    <t>2111589510</t>
  </si>
  <si>
    <t>43*1,1</t>
  </si>
  <si>
    <t>121</t>
  </si>
  <si>
    <t>781501(R)</t>
  </si>
  <si>
    <t>příplatek za provedení hran broušením obkladu</t>
  </si>
  <si>
    <t>1598817880</t>
  </si>
  <si>
    <t>122</t>
  </si>
  <si>
    <t>998781202</t>
  </si>
  <si>
    <t>Přesun hmot procentní pro obklady keramické v objektech v přes 6 do 12 m</t>
  </si>
  <si>
    <t>1782950733</t>
  </si>
  <si>
    <t>783</t>
  </si>
  <si>
    <t>Dokončovací práce - nátěry</t>
  </si>
  <si>
    <t>123</t>
  </si>
  <si>
    <t>783301311</t>
  </si>
  <si>
    <t>Odmaštění zámečnických konstrukcí vodou ředitelným odmašťovačem</t>
  </si>
  <si>
    <t>-2024289553</t>
  </si>
  <si>
    <t>" zárubně "</t>
  </si>
  <si>
    <t>124</t>
  </si>
  <si>
    <t>783314101</t>
  </si>
  <si>
    <t>Základní jednonásobný syntetický nátěr zámečnických konstrukcí</t>
  </si>
  <si>
    <t>-1683847332</t>
  </si>
  <si>
    <t>125</t>
  </si>
  <si>
    <t>783315101</t>
  </si>
  <si>
    <t>Mezinátěr jednonásobný syntetický standardní zámečnických konstrukcí</t>
  </si>
  <si>
    <t>-48945091</t>
  </si>
  <si>
    <t>126</t>
  </si>
  <si>
    <t>783317101</t>
  </si>
  <si>
    <t>Krycí jednonásobný syntetický standardní nátěr zámečnických konstrukcí</t>
  </si>
  <si>
    <t>-785898217</t>
  </si>
  <si>
    <t>127</t>
  </si>
  <si>
    <t>793901(R)</t>
  </si>
  <si>
    <t>obroušení a nátěr radiátoru a trubek ÚT</t>
  </si>
  <si>
    <t>-1402584901</t>
  </si>
  <si>
    <t>784</t>
  </si>
  <si>
    <t>Dokončovací práce - malby a tapety</t>
  </si>
  <si>
    <t>128</t>
  </si>
  <si>
    <t>784121001</t>
  </si>
  <si>
    <t>Oškrabání malby v mísnostech výšky do 3,80 m</t>
  </si>
  <si>
    <t>-1538344245</t>
  </si>
  <si>
    <t>" stropy"</t>
  </si>
  <si>
    <t>70,7</t>
  </si>
  <si>
    <t>" stěny "</t>
  </si>
  <si>
    <t>129</t>
  </si>
  <si>
    <t>784211101</t>
  </si>
  <si>
    <t>Dvojnásobné bílé malby ze směsí za mokra výborně otěruvzdorných v místnostech výšky do 3,80 m</t>
  </si>
  <si>
    <t>-708321642</t>
  </si>
  <si>
    <t>VRN</t>
  </si>
  <si>
    <t>Vedlejší rozpočtové náklady</t>
  </si>
  <si>
    <t>130</t>
  </si>
  <si>
    <t>VRN1</t>
  </si>
  <si>
    <t>zařízení staveniště</t>
  </si>
  <si>
    <t>-1797249326</t>
  </si>
  <si>
    <t>131</t>
  </si>
  <si>
    <t>VRN2</t>
  </si>
  <si>
    <t>kompletační činnost hlavního dodavatele stavby</t>
  </si>
  <si>
    <t>1374699382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</si>
</sst>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DOH093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bytu v I n.p. bydovy YB ve FNOL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2. 12. 2022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24.75" customHeight="1">
      <c r="A95" s="118" t="s">
        <v>76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'DOH093 - Rekonstrukce byt...'!J28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77</v>
      </c>
      <c r="AR95" s="125"/>
      <c r="AS95" s="126">
        <v>0</v>
      </c>
      <c r="AT95" s="127">
        <f>ROUND(SUM(AV95:AW95),2)</f>
        <v>0</v>
      </c>
      <c r="AU95" s="128">
        <f>'DOH093 - Rekonstrukce byt...'!P137</f>
        <v>0</v>
      </c>
      <c r="AV95" s="127">
        <f>'DOH093 - Rekonstrukce byt...'!J31</f>
        <v>0</v>
      </c>
      <c r="AW95" s="127">
        <f>'DOH093 - Rekonstrukce byt...'!J32</f>
        <v>0</v>
      </c>
      <c r="AX95" s="127">
        <f>'DOH093 - Rekonstrukce byt...'!J33</f>
        <v>0</v>
      </c>
      <c r="AY95" s="127">
        <f>'DOH093 - Rekonstrukce byt...'!J34</f>
        <v>0</v>
      </c>
      <c r="AZ95" s="127">
        <f>'DOH093 - Rekonstrukce byt...'!F31</f>
        <v>0</v>
      </c>
      <c r="BA95" s="127">
        <f>'DOH093 - Rekonstrukce byt...'!F32</f>
        <v>0</v>
      </c>
      <c r="BB95" s="127">
        <f>'DOH093 - Rekonstrukce byt...'!F33</f>
        <v>0</v>
      </c>
      <c r="BC95" s="127">
        <f>'DOH093 - Rekonstrukce byt...'!F34</f>
        <v>0</v>
      </c>
      <c r="BD95" s="129">
        <f>'DOH093 - Rekonstrukce byt...'!F35</f>
        <v>0</v>
      </c>
      <c r="BE95" s="7"/>
      <c r="BT95" s="130" t="s">
        <v>78</v>
      </c>
      <c r="BU95" s="130" t="s">
        <v>79</v>
      </c>
      <c r="BV95" s="130" t="s">
        <v>74</v>
      </c>
      <c r="BW95" s="130" t="s">
        <v>5</v>
      </c>
      <c r="BX95" s="130" t="s">
        <v>75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hP22asYp0kb53mYRPmKhrKzzaJFVkiJXcw+lK425F3inzMefHrragQc0tb9B0keJlxx0qFHZOLnN+wVYphjB3Q==" hashValue="B2kqgvPj1l+xkreh/UzWGRIxitaoe26KyAYGh4zWFLIMBxrop2Kl6wr8gTFUj/Uv4oWD8BKqaqYhUqogMtD03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OH093 - Rekonstrukce by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80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2. 12. 2022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26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26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26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31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26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32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38"/>
      <c r="J28" s="145">
        <f>ROUND(J137,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35</v>
      </c>
      <c r="G30" s="38"/>
      <c r="H30" s="38"/>
      <c r="I30" s="146" t="s">
        <v>34</v>
      </c>
      <c r="J30" s="146" t="s">
        <v>36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37</v>
      </c>
      <c r="E31" s="135" t="s">
        <v>38</v>
      </c>
      <c r="F31" s="148">
        <f>ROUND((SUM(BE137:BE491)),  2)</f>
        <v>0</v>
      </c>
      <c r="G31" s="38"/>
      <c r="H31" s="38"/>
      <c r="I31" s="149">
        <v>0.20999999999999999</v>
      </c>
      <c r="J31" s="148">
        <f>ROUND(((SUM(BE137:BE491))*I31),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39</v>
      </c>
      <c r="F32" s="148">
        <f>ROUND((SUM(BF137:BF491)),  2)</f>
        <v>0</v>
      </c>
      <c r="G32" s="38"/>
      <c r="H32" s="38"/>
      <c r="I32" s="149">
        <v>0.14999999999999999</v>
      </c>
      <c r="J32" s="148">
        <f>ROUND(((SUM(BF137:BF491))*I32),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40</v>
      </c>
      <c r="F33" s="148">
        <f>ROUND((SUM(BG137:BG491)),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41</v>
      </c>
      <c r="F34" s="148">
        <f>ROUND((SUM(BH137:BH491)),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42</v>
      </c>
      <c r="F35" s="148">
        <f>ROUND((SUM(BI137:BI491)),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43</v>
      </c>
      <c r="E37" s="152"/>
      <c r="F37" s="152"/>
      <c r="G37" s="153" t="s">
        <v>44</v>
      </c>
      <c r="H37" s="154" t="s">
        <v>45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Rekonstrukce bytu v I n.p. bydovy YB ve FNOL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2. 12. 2022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29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31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82</v>
      </c>
      <c r="D92" s="169"/>
      <c r="E92" s="169"/>
      <c r="F92" s="169"/>
      <c r="G92" s="169"/>
      <c r="H92" s="169"/>
      <c r="I92" s="169"/>
      <c r="J92" s="170" t="s">
        <v>83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84</v>
      </c>
      <c r="D94" s="40"/>
      <c r="E94" s="40"/>
      <c r="F94" s="40"/>
      <c r="G94" s="40"/>
      <c r="H94" s="40"/>
      <c r="I94" s="40"/>
      <c r="J94" s="110">
        <f>J137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85</v>
      </c>
    </row>
    <row r="95" s="9" customFormat="1" ht="24.96" customHeight="1">
      <c r="A95" s="9"/>
      <c r="B95" s="172"/>
      <c r="C95" s="173"/>
      <c r="D95" s="174" t="s">
        <v>86</v>
      </c>
      <c r="E95" s="175"/>
      <c r="F95" s="175"/>
      <c r="G95" s="175"/>
      <c r="H95" s="175"/>
      <c r="I95" s="175"/>
      <c r="J95" s="176">
        <f>J138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87</v>
      </c>
      <c r="E96" s="181"/>
      <c r="F96" s="181"/>
      <c r="G96" s="181"/>
      <c r="H96" s="181"/>
      <c r="I96" s="181"/>
      <c r="J96" s="182">
        <f>J139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88</v>
      </c>
      <c r="E97" s="181"/>
      <c r="F97" s="181"/>
      <c r="G97" s="181"/>
      <c r="H97" s="181"/>
      <c r="I97" s="181"/>
      <c r="J97" s="182">
        <f>J169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89</v>
      </c>
      <c r="E98" s="181"/>
      <c r="F98" s="181"/>
      <c r="G98" s="181"/>
      <c r="H98" s="181"/>
      <c r="I98" s="181"/>
      <c r="J98" s="182">
        <f>J173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90</v>
      </c>
      <c r="E99" s="181"/>
      <c r="F99" s="181"/>
      <c r="G99" s="181"/>
      <c r="H99" s="181"/>
      <c r="I99" s="181"/>
      <c r="J99" s="182">
        <f>J257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91</v>
      </c>
      <c r="E100" s="181"/>
      <c r="F100" s="181"/>
      <c r="G100" s="181"/>
      <c r="H100" s="181"/>
      <c r="I100" s="181"/>
      <c r="J100" s="182">
        <f>J335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92</v>
      </c>
      <c r="E101" s="181"/>
      <c r="F101" s="181"/>
      <c r="G101" s="181"/>
      <c r="H101" s="181"/>
      <c r="I101" s="181"/>
      <c r="J101" s="182">
        <f>J341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93</v>
      </c>
      <c r="E102" s="175"/>
      <c r="F102" s="175"/>
      <c r="G102" s="175"/>
      <c r="H102" s="175"/>
      <c r="I102" s="175"/>
      <c r="J102" s="176">
        <f>J343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94</v>
      </c>
      <c r="E103" s="181"/>
      <c r="F103" s="181"/>
      <c r="G103" s="181"/>
      <c r="H103" s="181"/>
      <c r="I103" s="181"/>
      <c r="J103" s="182">
        <f>J344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95</v>
      </c>
      <c r="E104" s="181"/>
      <c r="F104" s="181"/>
      <c r="G104" s="181"/>
      <c r="H104" s="181"/>
      <c r="I104" s="181"/>
      <c r="J104" s="182">
        <f>J352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96</v>
      </c>
      <c r="E105" s="181"/>
      <c r="F105" s="181"/>
      <c r="G105" s="181"/>
      <c r="H105" s="181"/>
      <c r="I105" s="181"/>
      <c r="J105" s="182">
        <f>J369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97</v>
      </c>
      <c r="E106" s="181"/>
      <c r="F106" s="181"/>
      <c r="G106" s="181"/>
      <c r="H106" s="181"/>
      <c r="I106" s="181"/>
      <c r="J106" s="182">
        <f>J371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98</v>
      </c>
      <c r="E107" s="181"/>
      <c r="F107" s="181"/>
      <c r="G107" s="181"/>
      <c r="H107" s="181"/>
      <c r="I107" s="181"/>
      <c r="J107" s="182">
        <f>J375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99</v>
      </c>
      <c r="E108" s="181"/>
      <c r="F108" s="181"/>
      <c r="G108" s="181"/>
      <c r="H108" s="181"/>
      <c r="I108" s="181"/>
      <c r="J108" s="182">
        <f>J380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100</v>
      </c>
      <c r="E109" s="181"/>
      <c r="F109" s="181"/>
      <c r="G109" s="181"/>
      <c r="H109" s="181"/>
      <c r="I109" s="181"/>
      <c r="J109" s="182">
        <f>J388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101</v>
      </c>
      <c r="E110" s="181"/>
      <c r="F110" s="181"/>
      <c r="G110" s="181"/>
      <c r="H110" s="181"/>
      <c r="I110" s="181"/>
      <c r="J110" s="182">
        <f>J390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102</v>
      </c>
      <c r="E111" s="181"/>
      <c r="F111" s="181"/>
      <c r="G111" s="181"/>
      <c r="H111" s="181"/>
      <c r="I111" s="181"/>
      <c r="J111" s="182">
        <f>J392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103</v>
      </c>
      <c r="E112" s="181"/>
      <c r="F112" s="181"/>
      <c r="G112" s="181"/>
      <c r="H112" s="181"/>
      <c r="I112" s="181"/>
      <c r="J112" s="182">
        <f>J398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104</v>
      </c>
      <c r="E113" s="181"/>
      <c r="F113" s="181"/>
      <c r="G113" s="181"/>
      <c r="H113" s="181"/>
      <c r="I113" s="181"/>
      <c r="J113" s="182">
        <f>J410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105</v>
      </c>
      <c r="E114" s="181"/>
      <c r="F114" s="181"/>
      <c r="G114" s="181"/>
      <c r="H114" s="181"/>
      <c r="I114" s="181"/>
      <c r="J114" s="182">
        <f>J418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106</v>
      </c>
      <c r="E115" s="181"/>
      <c r="F115" s="181"/>
      <c r="G115" s="181"/>
      <c r="H115" s="181"/>
      <c r="I115" s="181"/>
      <c r="J115" s="182">
        <f>J427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107</v>
      </c>
      <c r="E116" s="181"/>
      <c r="F116" s="181"/>
      <c r="G116" s="181"/>
      <c r="H116" s="181"/>
      <c r="I116" s="181"/>
      <c r="J116" s="182">
        <f>J451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108</v>
      </c>
      <c r="E117" s="181"/>
      <c r="F117" s="181"/>
      <c r="G117" s="181"/>
      <c r="H117" s="181"/>
      <c r="I117" s="181"/>
      <c r="J117" s="182">
        <f>J466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109</v>
      </c>
      <c r="E118" s="181"/>
      <c r="F118" s="181"/>
      <c r="G118" s="181"/>
      <c r="H118" s="181"/>
      <c r="I118" s="181"/>
      <c r="J118" s="182">
        <f>J474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2"/>
      <c r="C119" s="173"/>
      <c r="D119" s="174" t="s">
        <v>110</v>
      </c>
      <c r="E119" s="175"/>
      <c r="F119" s="175"/>
      <c r="G119" s="175"/>
      <c r="H119" s="175"/>
      <c r="I119" s="175"/>
      <c r="J119" s="176">
        <f>J489</f>
        <v>0</v>
      </c>
      <c r="K119" s="173"/>
      <c r="L119" s="177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2" customFormat="1" ht="21.84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5" s="2" customFormat="1" ht="6.96" customHeight="1">
      <c r="A125" s="38"/>
      <c r="B125" s="68"/>
      <c r="C125" s="69"/>
      <c r="D125" s="69"/>
      <c r="E125" s="69"/>
      <c r="F125" s="69"/>
      <c r="G125" s="69"/>
      <c r="H125" s="69"/>
      <c r="I125" s="69"/>
      <c r="J125" s="69"/>
      <c r="K125" s="69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111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E7</f>
        <v>Rekonstrukce bytu v I n.p. bydovy YB ve FNOL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F10</f>
        <v xml:space="preserve"> </v>
      </c>
      <c r="G131" s="40"/>
      <c r="H131" s="40"/>
      <c r="I131" s="32" t="s">
        <v>22</v>
      </c>
      <c r="J131" s="79" t="str">
        <f>IF(J10="","",J10)</f>
        <v>2. 12. 2022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E13</f>
        <v xml:space="preserve"> </v>
      </c>
      <c r="G133" s="40"/>
      <c r="H133" s="40"/>
      <c r="I133" s="32" t="s">
        <v>29</v>
      </c>
      <c r="J133" s="36" t="str">
        <f>E19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IF(E16="","",E16)</f>
        <v>Vyplň údaj</v>
      </c>
      <c r="G134" s="40"/>
      <c r="H134" s="40"/>
      <c r="I134" s="32" t="s">
        <v>31</v>
      </c>
      <c r="J134" s="36" t="str">
        <f>E22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84"/>
      <c r="B136" s="185"/>
      <c r="C136" s="186" t="s">
        <v>112</v>
      </c>
      <c r="D136" s="187" t="s">
        <v>58</v>
      </c>
      <c r="E136" s="187" t="s">
        <v>54</v>
      </c>
      <c r="F136" s="187" t="s">
        <v>55</v>
      </c>
      <c r="G136" s="187" t="s">
        <v>113</v>
      </c>
      <c r="H136" s="187" t="s">
        <v>114</v>
      </c>
      <c r="I136" s="187" t="s">
        <v>115</v>
      </c>
      <c r="J136" s="188" t="s">
        <v>83</v>
      </c>
      <c r="K136" s="189" t="s">
        <v>116</v>
      </c>
      <c r="L136" s="190"/>
      <c r="M136" s="100" t="s">
        <v>1</v>
      </c>
      <c r="N136" s="101" t="s">
        <v>37</v>
      </c>
      <c r="O136" s="101" t="s">
        <v>117</v>
      </c>
      <c r="P136" s="101" t="s">
        <v>118</v>
      </c>
      <c r="Q136" s="101" t="s">
        <v>119</v>
      </c>
      <c r="R136" s="101" t="s">
        <v>120</v>
      </c>
      <c r="S136" s="101" t="s">
        <v>121</v>
      </c>
      <c r="T136" s="102" t="s">
        <v>122</v>
      </c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</row>
    <row r="137" s="2" customFormat="1" ht="22.8" customHeight="1">
      <c r="A137" s="38"/>
      <c r="B137" s="39"/>
      <c r="C137" s="107" t="s">
        <v>123</v>
      </c>
      <c r="D137" s="40"/>
      <c r="E137" s="40"/>
      <c r="F137" s="40"/>
      <c r="G137" s="40"/>
      <c r="H137" s="40"/>
      <c r="I137" s="40"/>
      <c r="J137" s="191">
        <f>BK137</f>
        <v>0</v>
      </c>
      <c r="K137" s="40"/>
      <c r="L137" s="44"/>
      <c r="M137" s="103"/>
      <c r="N137" s="192"/>
      <c r="O137" s="104"/>
      <c r="P137" s="193">
        <f>P138+P343+P489</f>
        <v>0</v>
      </c>
      <c r="Q137" s="104"/>
      <c r="R137" s="193">
        <f>R138+R343+R489</f>
        <v>17.915456669999998</v>
      </c>
      <c r="S137" s="104"/>
      <c r="T137" s="194">
        <f>T138+T343+T489</f>
        <v>25.877915999999995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85</v>
      </c>
      <c r="BK137" s="195">
        <f>BK138+BK343+BK489</f>
        <v>0</v>
      </c>
    </row>
    <row r="138" s="12" customFormat="1" ht="25.92" customHeight="1">
      <c r="A138" s="12"/>
      <c r="B138" s="196"/>
      <c r="C138" s="197"/>
      <c r="D138" s="198" t="s">
        <v>72</v>
      </c>
      <c r="E138" s="199" t="s">
        <v>124</v>
      </c>
      <c r="F138" s="199" t="s">
        <v>125</v>
      </c>
      <c r="G138" s="197"/>
      <c r="H138" s="197"/>
      <c r="I138" s="200"/>
      <c r="J138" s="201">
        <f>BK138</f>
        <v>0</v>
      </c>
      <c r="K138" s="197"/>
      <c r="L138" s="202"/>
      <c r="M138" s="203"/>
      <c r="N138" s="204"/>
      <c r="O138" s="204"/>
      <c r="P138" s="205">
        <f>P139+P169+P173+P257+P335+P341</f>
        <v>0</v>
      </c>
      <c r="Q138" s="204"/>
      <c r="R138" s="205">
        <f>R139+R169+R173+R257+R335+R341</f>
        <v>16.550057239999997</v>
      </c>
      <c r="S138" s="204"/>
      <c r="T138" s="206">
        <f>T139+T169+T173+T257+T335+T341</f>
        <v>23.906771999999997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7" t="s">
        <v>78</v>
      </c>
      <c r="AT138" s="208" t="s">
        <v>72</v>
      </c>
      <c r="AU138" s="208" t="s">
        <v>73</v>
      </c>
      <c r="AY138" s="207" t="s">
        <v>126</v>
      </c>
      <c r="BK138" s="209">
        <f>BK139+BK169+BK173+BK257+BK335+BK341</f>
        <v>0</v>
      </c>
    </row>
    <row r="139" s="12" customFormat="1" ht="22.8" customHeight="1">
      <c r="A139" s="12"/>
      <c r="B139" s="196"/>
      <c r="C139" s="197"/>
      <c r="D139" s="198" t="s">
        <v>72</v>
      </c>
      <c r="E139" s="210" t="s">
        <v>127</v>
      </c>
      <c r="F139" s="210" t="s">
        <v>128</v>
      </c>
      <c r="G139" s="197"/>
      <c r="H139" s="197"/>
      <c r="I139" s="200"/>
      <c r="J139" s="211">
        <f>BK139</f>
        <v>0</v>
      </c>
      <c r="K139" s="197"/>
      <c r="L139" s="202"/>
      <c r="M139" s="203"/>
      <c r="N139" s="204"/>
      <c r="O139" s="204"/>
      <c r="P139" s="205">
        <f>SUM(P140:P168)</f>
        <v>0</v>
      </c>
      <c r="Q139" s="204"/>
      <c r="R139" s="205">
        <f>SUM(R140:R168)</f>
        <v>8.4555778599999982</v>
      </c>
      <c r="S139" s="204"/>
      <c r="T139" s="206">
        <f>SUM(T140:T168)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78</v>
      </c>
      <c r="AT139" s="208" t="s">
        <v>72</v>
      </c>
      <c r="AU139" s="208" t="s">
        <v>78</v>
      </c>
      <c r="AY139" s="207" t="s">
        <v>126</v>
      </c>
      <c r="BK139" s="209">
        <f>SUM(BK140:BK168)</f>
        <v>0</v>
      </c>
    </row>
    <row r="140" s="2" customFormat="1" ht="21.75" customHeight="1">
      <c r="A140" s="38"/>
      <c r="B140" s="39"/>
      <c r="C140" s="212" t="s">
        <v>78</v>
      </c>
      <c r="D140" s="212" t="s">
        <v>129</v>
      </c>
      <c r="E140" s="213" t="s">
        <v>130</v>
      </c>
      <c r="F140" s="214" t="s">
        <v>131</v>
      </c>
      <c r="G140" s="215" t="s">
        <v>132</v>
      </c>
      <c r="H140" s="216">
        <v>1</v>
      </c>
      <c r="I140" s="217"/>
      <c r="J140" s="218">
        <f>ROUND(I140*H140,2)</f>
        <v>0</v>
      </c>
      <c r="K140" s="219"/>
      <c r="L140" s="44"/>
      <c r="M140" s="220" t="s">
        <v>1</v>
      </c>
      <c r="N140" s="221" t="s">
        <v>39</v>
      </c>
      <c r="O140" s="91"/>
      <c r="P140" s="222">
        <f>O140*H140</f>
        <v>0</v>
      </c>
      <c r="Q140" s="222">
        <v>0.048430000000000001</v>
      </c>
      <c r="R140" s="222">
        <f>Q140*H140</f>
        <v>0.048430000000000001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133</v>
      </c>
      <c r="AT140" s="224" t="s">
        <v>129</v>
      </c>
      <c r="AU140" s="224" t="s">
        <v>134</v>
      </c>
      <c r="AY140" s="17" t="s">
        <v>126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134</v>
      </c>
      <c r="BK140" s="225">
        <f>ROUND(I140*H140,2)</f>
        <v>0</v>
      </c>
      <c r="BL140" s="17" t="s">
        <v>133</v>
      </c>
      <c r="BM140" s="224" t="s">
        <v>135</v>
      </c>
    </row>
    <row r="141" s="13" customFormat="1">
      <c r="A141" s="13"/>
      <c r="B141" s="226"/>
      <c r="C141" s="227"/>
      <c r="D141" s="228" t="s">
        <v>136</v>
      </c>
      <c r="E141" s="229" t="s">
        <v>1</v>
      </c>
      <c r="F141" s="230" t="s">
        <v>137</v>
      </c>
      <c r="G141" s="227"/>
      <c r="H141" s="229" t="s">
        <v>1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136</v>
      </c>
      <c r="AU141" s="236" t="s">
        <v>134</v>
      </c>
      <c r="AV141" s="13" t="s">
        <v>78</v>
      </c>
      <c r="AW141" s="13" t="s">
        <v>30</v>
      </c>
      <c r="AX141" s="13" t="s">
        <v>73</v>
      </c>
      <c r="AY141" s="236" t="s">
        <v>126</v>
      </c>
    </row>
    <row r="142" s="14" customFormat="1">
      <c r="A142" s="14"/>
      <c r="B142" s="237"/>
      <c r="C142" s="238"/>
      <c r="D142" s="228" t="s">
        <v>136</v>
      </c>
      <c r="E142" s="239" t="s">
        <v>1</v>
      </c>
      <c r="F142" s="240" t="s">
        <v>78</v>
      </c>
      <c r="G142" s="238"/>
      <c r="H142" s="241">
        <v>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136</v>
      </c>
      <c r="AU142" s="247" t="s">
        <v>134</v>
      </c>
      <c r="AV142" s="14" t="s">
        <v>134</v>
      </c>
      <c r="AW142" s="14" t="s">
        <v>30</v>
      </c>
      <c r="AX142" s="14" t="s">
        <v>78</v>
      </c>
      <c r="AY142" s="247" t="s">
        <v>126</v>
      </c>
    </row>
    <row r="143" s="2" customFormat="1" ht="21.75" customHeight="1">
      <c r="A143" s="38"/>
      <c r="B143" s="39"/>
      <c r="C143" s="212" t="s">
        <v>134</v>
      </c>
      <c r="D143" s="212" t="s">
        <v>129</v>
      </c>
      <c r="E143" s="213" t="s">
        <v>138</v>
      </c>
      <c r="F143" s="214" t="s">
        <v>139</v>
      </c>
      <c r="G143" s="215" t="s">
        <v>132</v>
      </c>
      <c r="H143" s="216">
        <v>1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39</v>
      </c>
      <c r="O143" s="91"/>
      <c r="P143" s="222">
        <f>O143*H143</f>
        <v>0</v>
      </c>
      <c r="Q143" s="222">
        <v>0.096860000000000002</v>
      </c>
      <c r="R143" s="222">
        <f>Q143*H143</f>
        <v>0.096860000000000002</v>
      </c>
      <c r="S143" s="222">
        <v>0</v>
      </c>
      <c r="T143" s="22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133</v>
      </c>
      <c r="AT143" s="224" t="s">
        <v>129</v>
      </c>
      <c r="AU143" s="224" t="s">
        <v>134</v>
      </c>
      <c r="AY143" s="17" t="s">
        <v>126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134</v>
      </c>
      <c r="BK143" s="225">
        <f>ROUND(I143*H143,2)</f>
        <v>0</v>
      </c>
      <c r="BL143" s="17" t="s">
        <v>133</v>
      </c>
      <c r="BM143" s="224" t="s">
        <v>140</v>
      </c>
    </row>
    <row r="144" s="13" customFormat="1">
      <c r="A144" s="13"/>
      <c r="B144" s="226"/>
      <c r="C144" s="227"/>
      <c r="D144" s="228" t="s">
        <v>136</v>
      </c>
      <c r="E144" s="229" t="s">
        <v>1</v>
      </c>
      <c r="F144" s="230" t="s">
        <v>141</v>
      </c>
      <c r="G144" s="227"/>
      <c r="H144" s="229" t="s">
        <v>1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136</v>
      </c>
      <c r="AU144" s="236" t="s">
        <v>134</v>
      </c>
      <c r="AV144" s="13" t="s">
        <v>78</v>
      </c>
      <c r="AW144" s="13" t="s">
        <v>30</v>
      </c>
      <c r="AX144" s="13" t="s">
        <v>73</v>
      </c>
      <c r="AY144" s="236" t="s">
        <v>126</v>
      </c>
    </row>
    <row r="145" s="14" customFormat="1">
      <c r="A145" s="14"/>
      <c r="B145" s="237"/>
      <c r="C145" s="238"/>
      <c r="D145" s="228" t="s">
        <v>136</v>
      </c>
      <c r="E145" s="239" t="s">
        <v>1</v>
      </c>
      <c r="F145" s="240" t="s">
        <v>78</v>
      </c>
      <c r="G145" s="238"/>
      <c r="H145" s="241">
        <v>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136</v>
      </c>
      <c r="AU145" s="247" t="s">
        <v>134</v>
      </c>
      <c r="AV145" s="14" t="s">
        <v>134</v>
      </c>
      <c r="AW145" s="14" t="s">
        <v>30</v>
      </c>
      <c r="AX145" s="14" t="s">
        <v>78</v>
      </c>
      <c r="AY145" s="247" t="s">
        <v>126</v>
      </c>
    </row>
    <row r="146" s="2" customFormat="1" ht="21.75" customHeight="1">
      <c r="A146" s="38"/>
      <c r="B146" s="39"/>
      <c r="C146" s="212" t="s">
        <v>127</v>
      </c>
      <c r="D146" s="212" t="s">
        <v>129</v>
      </c>
      <c r="E146" s="213" t="s">
        <v>142</v>
      </c>
      <c r="F146" s="214" t="s">
        <v>143</v>
      </c>
      <c r="G146" s="215" t="s">
        <v>132</v>
      </c>
      <c r="H146" s="216">
        <v>1</v>
      </c>
      <c r="I146" s="217"/>
      <c r="J146" s="218">
        <f>ROUND(I146*H146,2)</f>
        <v>0</v>
      </c>
      <c r="K146" s="219"/>
      <c r="L146" s="44"/>
      <c r="M146" s="220" t="s">
        <v>1</v>
      </c>
      <c r="N146" s="221" t="s">
        <v>39</v>
      </c>
      <c r="O146" s="91"/>
      <c r="P146" s="222">
        <f>O146*H146</f>
        <v>0</v>
      </c>
      <c r="Q146" s="222">
        <v>0.32623000000000002</v>
      </c>
      <c r="R146" s="222">
        <f>Q146*H146</f>
        <v>0.32623000000000002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133</v>
      </c>
      <c r="AT146" s="224" t="s">
        <v>129</v>
      </c>
      <c r="AU146" s="224" t="s">
        <v>134</v>
      </c>
      <c r="AY146" s="17" t="s">
        <v>126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134</v>
      </c>
      <c r="BK146" s="225">
        <f>ROUND(I146*H146,2)</f>
        <v>0</v>
      </c>
      <c r="BL146" s="17" t="s">
        <v>133</v>
      </c>
      <c r="BM146" s="224" t="s">
        <v>144</v>
      </c>
    </row>
    <row r="147" s="13" customFormat="1">
      <c r="A147" s="13"/>
      <c r="B147" s="226"/>
      <c r="C147" s="227"/>
      <c r="D147" s="228" t="s">
        <v>136</v>
      </c>
      <c r="E147" s="229" t="s">
        <v>1</v>
      </c>
      <c r="F147" s="230" t="s">
        <v>141</v>
      </c>
      <c r="G147" s="227"/>
      <c r="H147" s="229" t="s">
        <v>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136</v>
      </c>
      <c r="AU147" s="236" t="s">
        <v>134</v>
      </c>
      <c r="AV147" s="13" t="s">
        <v>78</v>
      </c>
      <c r="AW147" s="13" t="s">
        <v>30</v>
      </c>
      <c r="AX147" s="13" t="s">
        <v>73</v>
      </c>
      <c r="AY147" s="236" t="s">
        <v>126</v>
      </c>
    </row>
    <row r="148" s="14" customFormat="1">
      <c r="A148" s="14"/>
      <c r="B148" s="237"/>
      <c r="C148" s="238"/>
      <c r="D148" s="228" t="s">
        <v>136</v>
      </c>
      <c r="E148" s="239" t="s">
        <v>1</v>
      </c>
      <c r="F148" s="240" t="s">
        <v>78</v>
      </c>
      <c r="G148" s="238"/>
      <c r="H148" s="241">
        <v>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136</v>
      </c>
      <c r="AU148" s="247" t="s">
        <v>134</v>
      </c>
      <c r="AV148" s="14" t="s">
        <v>134</v>
      </c>
      <c r="AW148" s="14" t="s">
        <v>30</v>
      </c>
      <c r="AX148" s="14" t="s">
        <v>78</v>
      </c>
      <c r="AY148" s="247" t="s">
        <v>126</v>
      </c>
    </row>
    <row r="149" s="2" customFormat="1" ht="16.5" customHeight="1">
      <c r="A149" s="38"/>
      <c r="B149" s="39"/>
      <c r="C149" s="212" t="s">
        <v>133</v>
      </c>
      <c r="D149" s="212" t="s">
        <v>129</v>
      </c>
      <c r="E149" s="213" t="s">
        <v>145</v>
      </c>
      <c r="F149" s="214" t="s">
        <v>146</v>
      </c>
      <c r="G149" s="215" t="s">
        <v>147</v>
      </c>
      <c r="H149" s="216">
        <v>1.6559999999999999</v>
      </c>
      <c r="I149" s="217"/>
      <c r="J149" s="218">
        <f>ROUND(I149*H149,2)</f>
        <v>0</v>
      </c>
      <c r="K149" s="219"/>
      <c r="L149" s="44"/>
      <c r="M149" s="220" t="s">
        <v>1</v>
      </c>
      <c r="N149" s="221" t="s">
        <v>39</v>
      </c>
      <c r="O149" s="91"/>
      <c r="P149" s="222">
        <f>O149*H149</f>
        <v>0</v>
      </c>
      <c r="Q149" s="222">
        <v>1.8775</v>
      </c>
      <c r="R149" s="222">
        <f>Q149*H149</f>
        <v>3.1091399999999996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133</v>
      </c>
      <c r="AT149" s="224" t="s">
        <v>129</v>
      </c>
      <c r="AU149" s="224" t="s">
        <v>134</v>
      </c>
      <c r="AY149" s="17" t="s">
        <v>126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134</v>
      </c>
      <c r="BK149" s="225">
        <f>ROUND(I149*H149,2)</f>
        <v>0</v>
      </c>
      <c r="BL149" s="17" t="s">
        <v>133</v>
      </c>
      <c r="BM149" s="224" t="s">
        <v>148</v>
      </c>
    </row>
    <row r="150" s="14" customFormat="1">
      <c r="A150" s="14"/>
      <c r="B150" s="237"/>
      <c r="C150" s="238"/>
      <c r="D150" s="228" t="s">
        <v>136</v>
      </c>
      <c r="E150" s="239" t="s">
        <v>1</v>
      </c>
      <c r="F150" s="240" t="s">
        <v>149</v>
      </c>
      <c r="G150" s="238"/>
      <c r="H150" s="241">
        <v>1.6559999999999999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136</v>
      </c>
      <c r="AU150" s="247" t="s">
        <v>134</v>
      </c>
      <c r="AV150" s="14" t="s">
        <v>134</v>
      </c>
      <c r="AW150" s="14" t="s">
        <v>30</v>
      </c>
      <c r="AX150" s="14" t="s">
        <v>78</v>
      </c>
      <c r="AY150" s="247" t="s">
        <v>126</v>
      </c>
    </row>
    <row r="151" s="2" customFormat="1" ht="21.75" customHeight="1">
      <c r="A151" s="38"/>
      <c r="B151" s="39"/>
      <c r="C151" s="212" t="s">
        <v>150</v>
      </c>
      <c r="D151" s="212" t="s">
        <v>129</v>
      </c>
      <c r="E151" s="213" t="s">
        <v>151</v>
      </c>
      <c r="F151" s="214" t="s">
        <v>152</v>
      </c>
      <c r="G151" s="215" t="s">
        <v>132</v>
      </c>
      <c r="H151" s="216">
        <v>4</v>
      </c>
      <c r="I151" s="217"/>
      <c r="J151" s="218">
        <f>ROUND(I151*H151,2)</f>
        <v>0</v>
      </c>
      <c r="K151" s="219"/>
      <c r="L151" s="44"/>
      <c r="M151" s="220" t="s">
        <v>1</v>
      </c>
      <c r="N151" s="221" t="s">
        <v>39</v>
      </c>
      <c r="O151" s="91"/>
      <c r="P151" s="222">
        <f>O151*H151</f>
        <v>0</v>
      </c>
      <c r="Q151" s="222">
        <v>0.032349999999999997</v>
      </c>
      <c r="R151" s="222">
        <f>Q151*H151</f>
        <v>0.12939999999999999</v>
      </c>
      <c r="S151" s="222">
        <v>0</v>
      </c>
      <c r="T151" s="22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133</v>
      </c>
      <c r="AT151" s="224" t="s">
        <v>129</v>
      </c>
      <c r="AU151" s="224" t="s">
        <v>134</v>
      </c>
      <c r="AY151" s="17" t="s">
        <v>126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134</v>
      </c>
      <c r="BK151" s="225">
        <f>ROUND(I151*H151,2)</f>
        <v>0</v>
      </c>
      <c r="BL151" s="17" t="s">
        <v>133</v>
      </c>
      <c r="BM151" s="224" t="s">
        <v>153</v>
      </c>
    </row>
    <row r="152" s="2" customFormat="1" ht="16.5" customHeight="1">
      <c r="A152" s="38"/>
      <c r="B152" s="39"/>
      <c r="C152" s="212" t="s">
        <v>154</v>
      </c>
      <c r="D152" s="212" t="s">
        <v>129</v>
      </c>
      <c r="E152" s="213" t="s">
        <v>155</v>
      </c>
      <c r="F152" s="214" t="s">
        <v>156</v>
      </c>
      <c r="G152" s="215" t="s">
        <v>147</v>
      </c>
      <c r="H152" s="216">
        <v>0.58499999999999996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39</v>
      </c>
      <c r="O152" s="91"/>
      <c r="P152" s="222">
        <f>O152*H152</f>
        <v>0</v>
      </c>
      <c r="Q152" s="222">
        <v>1.94302</v>
      </c>
      <c r="R152" s="222">
        <f>Q152*H152</f>
        <v>1.1366666999999999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133</v>
      </c>
      <c r="AT152" s="224" t="s">
        <v>129</v>
      </c>
      <c r="AU152" s="224" t="s">
        <v>134</v>
      </c>
      <c r="AY152" s="17" t="s">
        <v>126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134</v>
      </c>
      <c r="BK152" s="225">
        <f>ROUND(I152*H152,2)</f>
        <v>0</v>
      </c>
      <c r="BL152" s="17" t="s">
        <v>133</v>
      </c>
      <c r="BM152" s="224" t="s">
        <v>157</v>
      </c>
    </row>
    <row r="153" s="14" customFormat="1">
      <c r="A153" s="14"/>
      <c r="B153" s="237"/>
      <c r="C153" s="238"/>
      <c r="D153" s="228" t="s">
        <v>136</v>
      </c>
      <c r="E153" s="239" t="s">
        <v>1</v>
      </c>
      <c r="F153" s="240" t="s">
        <v>158</v>
      </c>
      <c r="G153" s="238"/>
      <c r="H153" s="241">
        <v>0.58499999999999996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136</v>
      </c>
      <c r="AU153" s="247" t="s">
        <v>134</v>
      </c>
      <c r="AV153" s="14" t="s">
        <v>134</v>
      </c>
      <c r="AW153" s="14" t="s">
        <v>30</v>
      </c>
      <c r="AX153" s="14" t="s">
        <v>78</v>
      </c>
      <c r="AY153" s="247" t="s">
        <v>126</v>
      </c>
    </row>
    <row r="154" s="2" customFormat="1" ht="16.5" customHeight="1">
      <c r="A154" s="38"/>
      <c r="B154" s="39"/>
      <c r="C154" s="212" t="s">
        <v>159</v>
      </c>
      <c r="D154" s="212" t="s">
        <v>129</v>
      </c>
      <c r="E154" s="213" t="s">
        <v>160</v>
      </c>
      <c r="F154" s="214" t="s">
        <v>161</v>
      </c>
      <c r="G154" s="215" t="s">
        <v>162</v>
      </c>
      <c r="H154" s="216">
        <v>0.14399999999999999</v>
      </c>
      <c r="I154" s="217"/>
      <c r="J154" s="218">
        <f>ROUND(I154*H154,2)</f>
        <v>0</v>
      </c>
      <c r="K154" s="219"/>
      <c r="L154" s="44"/>
      <c r="M154" s="220" t="s">
        <v>1</v>
      </c>
      <c r="N154" s="221" t="s">
        <v>39</v>
      </c>
      <c r="O154" s="91"/>
      <c r="P154" s="222">
        <f>O154*H154</f>
        <v>0</v>
      </c>
      <c r="Q154" s="222">
        <v>1.0900000000000001</v>
      </c>
      <c r="R154" s="222">
        <f>Q154*H154</f>
        <v>0.15695999999999999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133</v>
      </c>
      <c r="AT154" s="224" t="s">
        <v>129</v>
      </c>
      <c r="AU154" s="224" t="s">
        <v>134</v>
      </c>
      <c r="AY154" s="17" t="s">
        <v>126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134</v>
      </c>
      <c r="BK154" s="225">
        <f>ROUND(I154*H154,2)</f>
        <v>0</v>
      </c>
      <c r="BL154" s="17" t="s">
        <v>133</v>
      </c>
      <c r="BM154" s="224" t="s">
        <v>163</v>
      </c>
    </row>
    <row r="155" s="13" customFormat="1">
      <c r="A155" s="13"/>
      <c r="B155" s="226"/>
      <c r="C155" s="227"/>
      <c r="D155" s="228" t="s">
        <v>136</v>
      </c>
      <c r="E155" s="229" t="s">
        <v>1</v>
      </c>
      <c r="F155" s="230" t="s">
        <v>164</v>
      </c>
      <c r="G155" s="227"/>
      <c r="H155" s="229" t="s">
        <v>1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136</v>
      </c>
      <c r="AU155" s="236" t="s">
        <v>134</v>
      </c>
      <c r="AV155" s="13" t="s">
        <v>78</v>
      </c>
      <c r="AW155" s="13" t="s">
        <v>30</v>
      </c>
      <c r="AX155" s="13" t="s">
        <v>73</v>
      </c>
      <c r="AY155" s="236" t="s">
        <v>126</v>
      </c>
    </row>
    <row r="156" s="14" customFormat="1">
      <c r="A156" s="14"/>
      <c r="B156" s="237"/>
      <c r="C156" s="238"/>
      <c r="D156" s="228" t="s">
        <v>136</v>
      </c>
      <c r="E156" s="239" t="s">
        <v>1</v>
      </c>
      <c r="F156" s="240" t="s">
        <v>165</v>
      </c>
      <c r="G156" s="238"/>
      <c r="H156" s="241">
        <v>0.14399999999999999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136</v>
      </c>
      <c r="AU156" s="247" t="s">
        <v>134</v>
      </c>
      <c r="AV156" s="14" t="s">
        <v>134</v>
      </c>
      <c r="AW156" s="14" t="s">
        <v>30</v>
      </c>
      <c r="AX156" s="14" t="s">
        <v>78</v>
      </c>
      <c r="AY156" s="247" t="s">
        <v>126</v>
      </c>
    </row>
    <row r="157" s="2" customFormat="1" ht="16.5" customHeight="1">
      <c r="A157" s="38"/>
      <c r="B157" s="39"/>
      <c r="C157" s="212" t="s">
        <v>166</v>
      </c>
      <c r="D157" s="212" t="s">
        <v>129</v>
      </c>
      <c r="E157" s="213" t="s">
        <v>167</v>
      </c>
      <c r="F157" s="214" t="s">
        <v>168</v>
      </c>
      <c r="G157" s="215" t="s">
        <v>169</v>
      </c>
      <c r="H157" s="216">
        <v>2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39</v>
      </c>
      <c r="O157" s="91"/>
      <c r="P157" s="222">
        <f>O157*H157</f>
        <v>0</v>
      </c>
      <c r="Q157" s="222">
        <v>0.12335</v>
      </c>
      <c r="R157" s="222">
        <f>Q157*H157</f>
        <v>0.2467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133</v>
      </c>
      <c r="AT157" s="224" t="s">
        <v>129</v>
      </c>
      <c r="AU157" s="224" t="s">
        <v>134</v>
      </c>
      <c r="AY157" s="17" t="s">
        <v>126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134</v>
      </c>
      <c r="BK157" s="225">
        <f>ROUND(I157*H157,2)</f>
        <v>0</v>
      </c>
      <c r="BL157" s="17" t="s">
        <v>133</v>
      </c>
      <c r="BM157" s="224" t="s">
        <v>170</v>
      </c>
    </row>
    <row r="158" s="14" customFormat="1">
      <c r="A158" s="14"/>
      <c r="B158" s="237"/>
      <c r="C158" s="238"/>
      <c r="D158" s="228" t="s">
        <v>136</v>
      </c>
      <c r="E158" s="239" t="s">
        <v>1</v>
      </c>
      <c r="F158" s="240" t="s">
        <v>171</v>
      </c>
      <c r="G158" s="238"/>
      <c r="H158" s="241">
        <v>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136</v>
      </c>
      <c r="AU158" s="247" t="s">
        <v>134</v>
      </c>
      <c r="AV158" s="14" t="s">
        <v>134</v>
      </c>
      <c r="AW158" s="14" t="s">
        <v>30</v>
      </c>
      <c r="AX158" s="14" t="s">
        <v>78</v>
      </c>
      <c r="AY158" s="247" t="s">
        <v>126</v>
      </c>
    </row>
    <row r="159" s="2" customFormat="1" ht="16.5" customHeight="1">
      <c r="A159" s="38"/>
      <c r="B159" s="39"/>
      <c r="C159" s="212" t="s">
        <v>172</v>
      </c>
      <c r="D159" s="212" t="s">
        <v>129</v>
      </c>
      <c r="E159" s="213" t="s">
        <v>173</v>
      </c>
      <c r="F159" s="214" t="s">
        <v>174</v>
      </c>
      <c r="G159" s="215" t="s">
        <v>169</v>
      </c>
      <c r="H159" s="216">
        <v>35.008000000000003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39</v>
      </c>
      <c r="O159" s="91"/>
      <c r="P159" s="222">
        <f>O159*H159</f>
        <v>0</v>
      </c>
      <c r="Q159" s="222">
        <v>0.069980000000000001</v>
      </c>
      <c r="R159" s="222">
        <f>Q159*H159</f>
        <v>2.4498598400000002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133</v>
      </c>
      <c r="AT159" s="224" t="s">
        <v>129</v>
      </c>
      <c r="AU159" s="224" t="s">
        <v>134</v>
      </c>
      <c r="AY159" s="17" t="s">
        <v>126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134</v>
      </c>
      <c r="BK159" s="225">
        <f>ROUND(I159*H159,2)</f>
        <v>0</v>
      </c>
      <c r="BL159" s="17" t="s">
        <v>133</v>
      </c>
      <c r="BM159" s="224" t="s">
        <v>175</v>
      </c>
    </row>
    <row r="160" s="14" customFormat="1">
      <c r="A160" s="14"/>
      <c r="B160" s="237"/>
      <c r="C160" s="238"/>
      <c r="D160" s="228" t="s">
        <v>136</v>
      </c>
      <c r="E160" s="239" t="s">
        <v>1</v>
      </c>
      <c r="F160" s="240" t="s">
        <v>176</v>
      </c>
      <c r="G160" s="238"/>
      <c r="H160" s="241">
        <v>40.408000000000001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136</v>
      </c>
      <c r="AU160" s="247" t="s">
        <v>134</v>
      </c>
      <c r="AV160" s="14" t="s">
        <v>134</v>
      </c>
      <c r="AW160" s="14" t="s">
        <v>30</v>
      </c>
      <c r="AX160" s="14" t="s">
        <v>73</v>
      </c>
      <c r="AY160" s="247" t="s">
        <v>126</v>
      </c>
    </row>
    <row r="161" s="14" customFormat="1">
      <c r="A161" s="14"/>
      <c r="B161" s="237"/>
      <c r="C161" s="238"/>
      <c r="D161" s="228" t="s">
        <v>136</v>
      </c>
      <c r="E161" s="239" t="s">
        <v>1</v>
      </c>
      <c r="F161" s="240" t="s">
        <v>177</v>
      </c>
      <c r="G161" s="238"/>
      <c r="H161" s="241">
        <v>-5.4000000000000004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136</v>
      </c>
      <c r="AU161" s="247" t="s">
        <v>134</v>
      </c>
      <c r="AV161" s="14" t="s">
        <v>134</v>
      </c>
      <c r="AW161" s="14" t="s">
        <v>30</v>
      </c>
      <c r="AX161" s="14" t="s">
        <v>73</v>
      </c>
      <c r="AY161" s="247" t="s">
        <v>126</v>
      </c>
    </row>
    <row r="162" s="15" customFormat="1">
      <c r="A162" s="15"/>
      <c r="B162" s="248"/>
      <c r="C162" s="249"/>
      <c r="D162" s="228" t="s">
        <v>136</v>
      </c>
      <c r="E162" s="250" t="s">
        <v>1</v>
      </c>
      <c r="F162" s="251" t="s">
        <v>178</v>
      </c>
      <c r="G162" s="249"/>
      <c r="H162" s="252">
        <v>35.008000000000003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8" t="s">
        <v>136</v>
      </c>
      <c r="AU162" s="258" t="s">
        <v>134</v>
      </c>
      <c r="AV162" s="15" t="s">
        <v>133</v>
      </c>
      <c r="AW162" s="15" t="s">
        <v>30</v>
      </c>
      <c r="AX162" s="15" t="s">
        <v>78</v>
      </c>
      <c r="AY162" s="258" t="s">
        <v>126</v>
      </c>
    </row>
    <row r="163" s="2" customFormat="1" ht="16.5" customHeight="1">
      <c r="A163" s="38"/>
      <c r="B163" s="39"/>
      <c r="C163" s="212" t="s">
        <v>179</v>
      </c>
      <c r="D163" s="212" t="s">
        <v>129</v>
      </c>
      <c r="E163" s="213" t="s">
        <v>180</v>
      </c>
      <c r="F163" s="214" t="s">
        <v>181</v>
      </c>
      <c r="G163" s="215" t="s">
        <v>182</v>
      </c>
      <c r="H163" s="216">
        <v>21.5</v>
      </c>
      <c r="I163" s="217"/>
      <c r="J163" s="218">
        <f>ROUND(I163*H163,2)</f>
        <v>0</v>
      </c>
      <c r="K163" s="219"/>
      <c r="L163" s="44"/>
      <c r="M163" s="220" t="s">
        <v>1</v>
      </c>
      <c r="N163" s="221" t="s">
        <v>39</v>
      </c>
      <c r="O163" s="91"/>
      <c r="P163" s="222">
        <f>O163*H163</f>
        <v>0</v>
      </c>
      <c r="Q163" s="222">
        <v>0.00012999999999999999</v>
      </c>
      <c r="R163" s="222">
        <f>Q163*H163</f>
        <v>0.0027949999999999997</v>
      </c>
      <c r="S163" s="222">
        <v>0</v>
      </c>
      <c r="T163" s="22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4" t="s">
        <v>133</v>
      </c>
      <c r="AT163" s="224" t="s">
        <v>129</v>
      </c>
      <c r="AU163" s="224" t="s">
        <v>134</v>
      </c>
      <c r="AY163" s="17" t="s">
        <v>126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134</v>
      </c>
      <c r="BK163" s="225">
        <f>ROUND(I163*H163,2)</f>
        <v>0</v>
      </c>
      <c r="BL163" s="17" t="s">
        <v>133</v>
      </c>
      <c r="BM163" s="224" t="s">
        <v>183</v>
      </c>
    </row>
    <row r="164" s="14" customFormat="1">
      <c r="A164" s="14"/>
      <c r="B164" s="237"/>
      <c r="C164" s="238"/>
      <c r="D164" s="228" t="s">
        <v>136</v>
      </c>
      <c r="E164" s="239" t="s">
        <v>1</v>
      </c>
      <c r="F164" s="240" t="s">
        <v>184</v>
      </c>
      <c r="G164" s="238"/>
      <c r="H164" s="241">
        <v>21.5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136</v>
      </c>
      <c r="AU164" s="247" t="s">
        <v>134</v>
      </c>
      <c r="AV164" s="14" t="s">
        <v>134</v>
      </c>
      <c r="AW164" s="14" t="s">
        <v>30</v>
      </c>
      <c r="AX164" s="14" t="s">
        <v>78</v>
      </c>
      <c r="AY164" s="247" t="s">
        <v>126</v>
      </c>
    </row>
    <row r="165" s="2" customFormat="1" ht="16.5" customHeight="1">
      <c r="A165" s="38"/>
      <c r="B165" s="39"/>
      <c r="C165" s="212" t="s">
        <v>185</v>
      </c>
      <c r="D165" s="212" t="s">
        <v>129</v>
      </c>
      <c r="E165" s="213" t="s">
        <v>186</v>
      </c>
      <c r="F165" s="214" t="s">
        <v>187</v>
      </c>
      <c r="G165" s="215" t="s">
        <v>169</v>
      </c>
      <c r="H165" s="216">
        <v>0.624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39</v>
      </c>
      <c r="O165" s="91"/>
      <c r="P165" s="222">
        <f>O165*H165</f>
        <v>0</v>
      </c>
      <c r="Q165" s="222">
        <v>0.17818000000000001</v>
      </c>
      <c r="R165" s="222">
        <f>Q165*H165</f>
        <v>0.11118432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133</v>
      </c>
      <c r="AT165" s="224" t="s">
        <v>129</v>
      </c>
      <c r="AU165" s="224" t="s">
        <v>134</v>
      </c>
      <c r="AY165" s="17" t="s">
        <v>126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134</v>
      </c>
      <c r="BK165" s="225">
        <f>ROUND(I165*H165,2)</f>
        <v>0</v>
      </c>
      <c r="BL165" s="17" t="s">
        <v>133</v>
      </c>
      <c r="BM165" s="224" t="s">
        <v>188</v>
      </c>
    </row>
    <row r="166" s="14" customFormat="1">
      <c r="A166" s="14"/>
      <c r="B166" s="237"/>
      <c r="C166" s="238"/>
      <c r="D166" s="228" t="s">
        <v>136</v>
      </c>
      <c r="E166" s="239" t="s">
        <v>1</v>
      </c>
      <c r="F166" s="240" t="s">
        <v>189</v>
      </c>
      <c r="G166" s="238"/>
      <c r="H166" s="241">
        <v>0.624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136</v>
      </c>
      <c r="AU166" s="247" t="s">
        <v>134</v>
      </c>
      <c r="AV166" s="14" t="s">
        <v>134</v>
      </c>
      <c r="AW166" s="14" t="s">
        <v>30</v>
      </c>
      <c r="AX166" s="14" t="s">
        <v>78</v>
      </c>
      <c r="AY166" s="247" t="s">
        <v>126</v>
      </c>
    </row>
    <row r="167" s="2" customFormat="1" ht="16.5" customHeight="1">
      <c r="A167" s="38"/>
      <c r="B167" s="39"/>
      <c r="C167" s="212" t="s">
        <v>190</v>
      </c>
      <c r="D167" s="212" t="s">
        <v>129</v>
      </c>
      <c r="E167" s="213" t="s">
        <v>191</v>
      </c>
      <c r="F167" s="214" t="s">
        <v>192</v>
      </c>
      <c r="G167" s="215" t="s">
        <v>169</v>
      </c>
      <c r="H167" s="216">
        <v>2.3999999999999999</v>
      </c>
      <c r="I167" s="217"/>
      <c r="J167" s="218">
        <f>ROUND(I167*H167,2)</f>
        <v>0</v>
      </c>
      <c r="K167" s="219"/>
      <c r="L167" s="44"/>
      <c r="M167" s="220" t="s">
        <v>1</v>
      </c>
      <c r="N167" s="221" t="s">
        <v>39</v>
      </c>
      <c r="O167" s="91"/>
      <c r="P167" s="222">
        <f>O167*H167</f>
        <v>0</v>
      </c>
      <c r="Q167" s="222">
        <v>0.26723000000000002</v>
      </c>
      <c r="R167" s="222">
        <f>Q167*H167</f>
        <v>0.64135200000000003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133</v>
      </c>
      <c r="AT167" s="224" t="s">
        <v>129</v>
      </c>
      <c r="AU167" s="224" t="s">
        <v>134</v>
      </c>
      <c r="AY167" s="17" t="s">
        <v>126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134</v>
      </c>
      <c r="BK167" s="225">
        <f>ROUND(I167*H167,2)</f>
        <v>0</v>
      </c>
      <c r="BL167" s="17" t="s">
        <v>133</v>
      </c>
      <c r="BM167" s="224" t="s">
        <v>193</v>
      </c>
    </row>
    <row r="168" s="14" customFormat="1">
      <c r="A168" s="14"/>
      <c r="B168" s="237"/>
      <c r="C168" s="238"/>
      <c r="D168" s="228" t="s">
        <v>136</v>
      </c>
      <c r="E168" s="239" t="s">
        <v>1</v>
      </c>
      <c r="F168" s="240" t="s">
        <v>194</v>
      </c>
      <c r="G168" s="238"/>
      <c r="H168" s="241">
        <v>2.3999999999999999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136</v>
      </c>
      <c r="AU168" s="247" t="s">
        <v>134</v>
      </c>
      <c r="AV168" s="14" t="s">
        <v>134</v>
      </c>
      <c r="AW168" s="14" t="s">
        <v>30</v>
      </c>
      <c r="AX168" s="14" t="s">
        <v>78</v>
      </c>
      <c r="AY168" s="247" t="s">
        <v>126</v>
      </c>
    </row>
    <row r="169" s="12" customFormat="1" ht="22.8" customHeight="1">
      <c r="A169" s="12"/>
      <c r="B169" s="196"/>
      <c r="C169" s="197"/>
      <c r="D169" s="198" t="s">
        <v>72</v>
      </c>
      <c r="E169" s="210" t="s">
        <v>133</v>
      </c>
      <c r="F169" s="210" t="s">
        <v>195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SUM(P170:P172)</f>
        <v>0</v>
      </c>
      <c r="Q169" s="204"/>
      <c r="R169" s="205">
        <f>SUM(R170:R172)</f>
        <v>0.040966260000000004</v>
      </c>
      <c r="S169" s="204"/>
      <c r="T169" s="206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78</v>
      </c>
      <c r="AT169" s="208" t="s">
        <v>72</v>
      </c>
      <c r="AU169" s="208" t="s">
        <v>78</v>
      </c>
      <c r="AY169" s="207" t="s">
        <v>126</v>
      </c>
      <c r="BK169" s="209">
        <f>SUM(BK170:BK172)</f>
        <v>0</v>
      </c>
    </row>
    <row r="170" s="2" customFormat="1" ht="16.5" customHeight="1">
      <c r="A170" s="38"/>
      <c r="B170" s="39"/>
      <c r="C170" s="212" t="s">
        <v>196</v>
      </c>
      <c r="D170" s="212" t="s">
        <v>129</v>
      </c>
      <c r="E170" s="213" t="s">
        <v>197</v>
      </c>
      <c r="F170" s="214" t="s">
        <v>198</v>
      </c>
      <c r="G170" s="215" t="s">
        <v>147</v>
      </c>
      <c r="H170" s="216">
        <v>0.017000000000000001</v>
      </c>
      <c r="I170" s="217"/>
      <c r="J170" s="218">
        <f>ROUND(I170*H170,2)</f>
        <v>0</v>
      </c>
      <c r="K170" s="219"/>
      <c r="L170" s="44"/>
      <c r="M170" s="220" t="s">
        <v>1</v>
      </c>
      <c r="N170" s="221" t="s">
        <v>39</v>
      </c>
      <c r="O170" s="91"/>
      <c r="P170" s="222">
        <f>O170*H170</f>
        <v>0</v>
      </c>
      <c r="Q170" s="222">
        <v>2.40978</v>
      </c>
      <c r="R170" s="222">
        <f>Q170*H170</f>
        <v>0.040966260000000004</v>
      </c>
      <c r="S170" s="222">
        <v>0</v>
      </c>
      <c r="T170" s="22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4" t="s">
        <v>133</v>
      </c>
      <c r="AT170" s="224" t="s">
        <v>129</v>
      </c>
      <c r="AU170" s="224" t="s">
        <v>134</v>
      </c>
      <c r="AY170" s="17" t="s">
        <v>126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134</v>
      </c>
      <c r="BK170" s="225">
        <f>ROUND(I170*H170,2)</f>
        <v>0</v>
      </c>
      <c r="BL170" s="17" t="s">
        <v>133</v>
      </c>
      <c r="BM170" s="224" t="s">
        <v>199</v>
      </c>
    </row>
    <row r="171" s="13" customFormat="1">
      <c r="A171" s="13"/>
      <c r="B171" s="226"/>
      <c r="C171" s="227"/>
      <c r="D171" s="228" t="s">
        <v>136</v>
      </c>
      <c r="E171" s="229" t="s">
        <v>1</v>
      </c>
      <c r="F171" s="230" t="s">
        <v>200</v>
      </c>
      <c r="G171" s="227"/>
      <c r="H171" s="229" t="s">
        <v>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136</v>
      </c>
      <c r="AU171" s="236" t="s">
        <v>134</v>
      </c>
      <c r="AV171" s="13" t="s">
        <v>78</v>
      </c>
      <c r="AW171" s="13" t="s">
        <v>30</v>
      </c>
      <c r="AX171" s="13" t="s">
        <v>73</v>
      </c>
      <c r="AY171" s="236" t="s">
        <v>126</v>
      </c>
    </row>
    <row r="172" s="14" customFormat="1">
      <c r="A172" s="14"/>
      <c r="B172" s="237"/>
      <c r="C172" s="238"/>
      <c r="D172" s="228" t="s">
        <v>136</v>
      </c>
      <c r="E172" s="239" t="s">
        <v>1</v>
      </c>
      <c r="F172" s="240" t="s">
        <v>201</v>
      </c>
      <c r="G172" s="238"/>
      <c r="H172" s="241">
        <v>0.017000000000000001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136</v>
      </c>
      <c r="AU172" s="247" t="s">
        <v>134</v>
      </c>
      <c r="AV172" s="14" t="s">
        <v>134</v>
      </c>
      <c r="AW172" s="14" t="s">
        <v>30</v>
      </c>
      <c r="AX172" s="14" t="s">
        <v>78</v>
      </c>
      <c r="AY172" s="247" t="s">
        <v>126</v>
      </c>
    </row>
    <row r="173" s="12" customFormat="1" ht="22.8" customHeight="1">
      <c r="A173" s="12"/>
      <c r="B173" s="196"/>
      <c r="C173" s="197"/>
      <c r="D173" s="198" t="s">
        <v>72</v>
      </c>
      <c r="E173" s="210" t="s">
        <v>154</v>
      </c>
      <c r="F173" s="210" t="s">
        <v>202</v>
      </c>
      <c r="G173" s="197"/>
      <c r="H173" s="197"/>
      <c r="I173" s="200"/>
      <c r="J173" s="211">
        <f>BK173</f>
        <v>0</v>
      </c>
      <c r="K173" s="197"/>
      <c r="L173" s="202"/>
      <c r="M173" s="203"/>
      <c r="N173" s="204"/>
      <c r="O173" s="204"/>
      <c r="P173" s="205">
        <f>SUM(P174:P256)</f>
        <v>0</v>
      </c>
      <c r="Q173" s="204"/>
      <c r="R173" s="205">
        <f>SUM(R174:R256)</f>
        <v>8.0416131199999992</v>
      </c>
      <c r="S173" s="204"/>
      <c r="T173" s="206">
        <f>SUM(T174:T256)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7" t="s">
        <v>78</v>
      </c>
      <c r="AT173" s="208" t="s">
        <v>72</v>
      </c>
      <c r="AU173" s="208" t="s">
        <v>78</v>
      </c>
      <c r="AY173" s="207" t="s">
        <v>126</v>
      </c>
      <c r="BK173" s="209">
        <f>SUM(BK174:BK256)</f>
        <v>0</v>
      </c>
    </row>
    <row r="174" s="2" customFormat="1" ht="16.5" customHeight="1">
      <c r="A174" s="38"/>
      <c r="B174" s="39"/>
      <c r="C174" s="212" t="s">
        <v>203</v>
      </c>
      <c r="D174" s="212" t="s">
        <v>129</v>
      </c>
      <c r="E174" s="213" t="s">
        <v>204</v>
      </c>
      <c r="F174" s="214" t="s">
        <v>205</v>
      </c>
      <c r="G174" s="215" t="s">
        <v>169</v>
      </c>
      <c r="H174" s="216">
        <v>56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39</v>
      </c>
      <c r="O174" s="91"/>
      <c r="P174" s="222">
        <f>O174*H174</f>
        <v>0</v>
      </c>
      <c r="Q174" s="222">
        <v>0.00025999999999999998</v>
      </c>
      <c r="R174" s="222">
        <f>Q174*H174</f>
        <v>0.014559999999999998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133</v>
      </c>
      <c r="AT174" s="224" t="s">
        <v>129</v>
      </c>
      <c r="AU174" s="224" t="s">
        <v>134</v>
      </c>
      <c r="AY174" s="17" t="s">
        <v>126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134</v>
      </c>
      <c r="BK174" s="225">
        <f>ROUND(I174*H174,2)</f>
        <v>0</v>
      </c>
      <c r="BL174" s="17" t="s">
        <v>133</v>
      </c>
      <c r="BM174" s="224" t="s">
        <v>206</v>
      </c>
    </row>
    <row r="175" s="2" customFormat="1" ht="16.5" customHeight="1">
      <c r="A175" s="38"/>
      <c r="B175" s="39"/>
      <c r="C175" s="212" t="s">
        <v>8</v>
      </c>
      <c r="D175" s="212" t="s">
        <v>129</v>
      </c>
      <c r="E175" s="213" t="s">
        <v>207</v>
      </c>
      <c r="F175" s="214" t="s">
        <v>208</v>
      </c>
      <c r="G175" s="215" t="s">
        <v>169</v>
      </c>
      <c r="H175" s="216">
        <v>56</v>
      </c>
      <c r="I175" s="217"/>
      <c r="J175" s="218">
        <f>ROUND(I175*H175,2)</f>
        <v>0</v>
      </c>
      <c r="K175" s="219"/>
      <c r="L175" s="44"/>
      <c r="M175" s="220" t="s">
        <v>1</v>
      </c>
      <c r="N175" s="221" t="s">
        <v>39</v>
      </c>
      <c r="O175" s="91"/>
      <c r="P175" s="222">
        <f>O175*H175</f>
        <v>0</v>
      </c>
      <c r="Q175" s="222">
        <v>0.0039100000000000003</v>
      </c>
      <c r="R175" s="222">
        <f>Q175*H175</f>
        <v>0.21896000000000002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133</v>
      </c>
      <c r="AT175" s="224" t="s">
        <v>129</v>
      </c>
      <c r="AU175" s="224" t="s">
        <v>134</v>
      </c>
      <c r="AY175" s="17" t="s">
        <v>126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134</v>
      </c>
      <c r="BK175" s="225">
        <f>ROUND(I175*H175,2)</f>
        <v>0</v>
      </c>
      <c r="BL175" s="17" t="s">
        <v>133</v>
      </c>
      <c r="BM175" s="224" t="s">
        <v>209</v>
      </c>
    </row>
    <row r="176" s="13" customFormat="1">
      <c r="A176" s="13"/>
      <c r="B176" s="226"/>
      <c r="C176" s="227"/>
      <c r="D176" s="228" t="s">
        <v>136</v>
      </c>
      <c r="E176" s="229" t="s">
        <v>1</v>
      </c>
      <c r="F176" s="230" t="s">
        <v>210</v>
      </c>
      <c r="G176" s="227"/>
      <c r="H176" s="229" t="s">
        <v>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136</v>
      </c>
      <c r="AU176" s="236" t="s">
        <v>134</v>
      </c>
      <c r="AV176" s="13" t="s">
        <v>78</v>
      </c>
      <c r="AW176" s="13" t="s">
        <v>30</v>
      </c>
      <c r="AX176" s="13" t="s">
        <v>73</v>
      </c>
      <c r="AY176" s="236" t="s">
        <v>126</v>
      </c>
    </row>
    <row r="177" s="14" customFormat="1">
      <c r="A177" s="14"/>
      <c r="B177" s="237"/>
      <c r="C177" s="238"/>
      <c r="D177" s="228" t="s">
        <v>136</v>
      </c>
      <c r="E177" s="239" t="s">
        <v>1</v>
      </c>
      <c r="F177" s="240" t="s">
        <v>211</v>
      </c>
      <c r="G177" s="238"/>
      <c r="H177" s="241">
        <v>56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136</v>
      </c>
      <c r="AU177" s="247" t="s">
        <v>134</v>
      </c>
      <c r="AV177" s="14" t="s">
        <v>134</v>
      </c>
      <c r="AW177" s="14" t="s">
        <v>30</v>
      </c>
      <c r="AX177" s="14" t="s">
        <v>78</v>
      </c>
      <c r="AY177" s="247" t="s">
        <v>126</v>
      </c>
    </row>
    <row r="178" s="2" customFormat="1" ht="16.5" customHeight="1">
      <c r="A178" s="38"/>
      <c r="B178" s="39"/>
      <c r="C178" s="212" t="s">
        <v>212</v>
      </c>
      <c r="D178" s="212" t="s">
        <v>129</v>
      </c>
      <c r="E178" s="213" t="s">
        <v>213</v>
      </c>
      <c r="F178" s="214" t="s">
        <v>214</v>
      </c>
      <c r="G178" s="215" t="s">
        <v>169</v>
      </c>
      <c r="H178" s="216">
        <v>70.099999999999994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39</v>
      </c>
      <c r="O178" s="91"/>
      <c r="P178" s="222">
        <f>O178*H178</f>
        <v>0</v>
      </c>
      <c r="Q178" s="222">
        <v>0.0051000000000000004</v>
      </c>
      <c r="R178" s="222">
        <f>Q178*H178</f>
        <v>0.35750999999999999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133</v>
      </c>
      <c r="AT178" s="224" t="s">
        <v>129</v>
      </c>
      <c r="AU178" s="224" t="s">
        <v>134</v>
      </c>
      <c r="AY178" s="17" t="s">
        <v>126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134</v>
      </c>
      <c r="BK178" s="225">
        <f>ROUND(I178*H178,2)</f>
        <v>0</v>
      </c>
      <c r="BL178" s="17" t="s">
        <v>133</v>
      </c>
      <c r="BM178" s="224" t="s">
        <v>215</v>
      </c>
    </row>
    <row r="179" s="14" customFormat="1">
      <c r="A179" s="14"/>
      <c r="B179" s="237"/>
      <c r="C179" s="238"/>
      <c r="D179" s="228" t="s">
        <v>136</v>
      </c>
      <c r="E179" s="239" t="s">
        <v>1</v>
      </c>
      <c r="F179" s="240" t="s">
        <v>216</v>
      </c>
      <c r="G179" s="238"/>
      <c r="H179" s="241">
        <v>70.099999999999994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136</v>
      </c>
      <c r="AU179" s="247" t="s">
        <v>134</v>
      </c>
      <c r="AV179" s="14" t="s">
        <v>134</v>
      </c>
      <c r="AW179" s="14" t="s">
        <v>30</v>
      </c>
      <c r="AX179" s="14" t="s">
        <v>78</v>
      </c>
      <c r="AY179" s="247" t="s">
        <v>126</v>
      </c>
    </row>
    <row r="180" s="2" customFormat="1" ht="16.5" customHeight="1">
      <c r="A180" s="38"/>
      <c r="B180" s="39"/>
      <c r="C180" s="212" t="s">
        <v>217</v>
      </c>
      <c r="D180" s="212" t="s">
        <v>129</v>
      </c>
      <c r="E180" s="213" t="s">
        <v>218</v>
      </c>
      <c r="F180" s="214" t="s">
        <v>219</v>
      </c>
      <c r="G180" s="215" t="s">
        <v>169</v>
      </c>
      <c r="H180" s="216">
        <v>218.16999999999999</v>
      </c>
      <c r="I180" s="217"/>
      <c r="J180" s="218">
        <f>ROUND(I180*H180,2)</f>
        <v>0</v>
      </c>
      <c r="K180" s="219"/>
      <c r="L180" s="44"/>
      <c r="M180" s="220" t="s">
        <v>1</v>
      </c>
      <c r="N180" s="221" t="s">
        <v>39</v>
      </c>
      <c r="O180" s="91"/>
      <c r="P180" s="222">
        <f>O180*H180</f>
        <v>0</v>
      </c>
      <c r="Q180" s="222">
        <v>0.00025999999999999998</v>
      </c>
      <c r="R180" s="222">
        <f>Q180*H180</f>
        <v>0.056724199999999989</v>
      </c>
      <c r="S180" s="222">
        <v>0</v>
      </c>
      <c r="T180" s="22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4" t="s">
        <v>133</v>
      </c>
      <c r="AT180" s="224" t="s">
        <v>129</v>
      </c>
      <c r="AU180" s="224" t="s">
        <v>134</v>
      </c>
      <c r="AY180" s="17" t="s">
        <v>126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134</v>
      </c>
      <c r="BK180" s="225">
        <f>ROUND(I180*H180,2)</f>
        <v>0</v>
      </c>
      <c r="BL180" s="17" t="s">
        <v>133</v>
      </c>
      <c r="BM180" s="224" t="s">
        <v>220</v>
      </c>
    </row>
    <row r="181" s="13" customFormat="1">
      <c r="A181" s="13"/>
      <c r="B181" s="226"/>
      <c r="C181" s="227"/>
      <c r="D181" s="228" t="s">
        <v>136</v>
      </c>
      <c r="E181" s="229" t="s">
        <v>1</v>
      </c>
      <c r="F181" s="230" t="s">
        <v>221</v>
      </c>
      <c r="G181" s="227"/>
      <c r="H181" s="229" t="s">
        <v>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136</v>
      </c>
      <c r="AU181" s="236" t="s">
        <v>134</v>
      </c>
      <c r="AV181" s="13" t="s">
        <v>78</v>
      </c>
      <c r="AW181" s="13" t="s">
        <v>30</v>
      </c>
      <c r="AX181" s="13" t="s">
        <v>73</v>
      </c>
      <c r="AY181" s="236" t="s">
        <v>126</v>
      </c>
    </row>
    <row r="182" s="14" customFormat="1">
      <c r="A182" s="14"/>
      <c r="B182" s="237"/>
      <c r="C182" s="238"/>
      <c r="D182" s="228" t="s">
        <v>136</v>
      </c>
      <c r="E182" s="239" t="s">
        <v>1</v>
      </c>
      <c r="F182" s="240" t="s">
        <v>222</v>
      </c>
      <c r="G182" s="238"/>
      <c r="H182" s="241">
        <v>201.16800000000001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136</v>
      </c>
      <c r="AU182" s="247" t="s">
        <v>134</v>
      </c>
      <c r="AV182" s="14" t="s">
        <v>134</v>
      </c>
      <c r="AW182" s="14" t="s">
        <v>30</v>
      </c>
      <c r="AX182" s="14" t="s">
        <v>73</v>
      </c>
      <c r="AY182" s="247" t="s">
        <v>126</v>
      </c>
    </row>
    <row r="183" s="13" customFormat="1">
      <c r="A183" s="13"/>
      <c r="B183" s="226"/>
      <c r="C183" s="227"/>
      <c r="D183" s="228" t="s">
        <v>136</v>
      </c>
      <c r="E183" s="229" t="s">
        <v>1</v>
      </c>
      <c r="F183" s="230" t="s">
        <v>223</v>
      </c>
      <c r="G183" s="227"/>
      <c r="H183" s="229" t="s">
        <v>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136</v>
      </c>
      <c r="AU183" s="236" t="s">
        <v>134</v>
      </c>
      <c r="AV183" s="13" t="s">
        <v>78</v>
      </c>
      <c r="AW183" s="13" t="s">
        <v>30</v>
      </c>
      <c r="AX183" s="13" t="s">
        <v>73</v>
      </c>
      <c r="AY183" s="236" t="s">
        <v>126</v>
      </c>
    </row>
    <row r="184" s="14" customFormat="1">
      <c r="A184" s="14"/>
      <c r="B184" s="237"/>
      <c r="C184" s="238"/>
      <c r="D184" s="228" t="s">
        <v>136</v>
      </c>
      <c r="E184" s="239" t="s">
        <v>1</v>
      </c>
      <c r="F184" s="240" t="s">
        <v>224</v>
      </c>
      <c r="G184" s="238"/>
      <c r="H184" s="241">
        <v>70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136</v>
      </c>
      <c r="AU184" s="247" t="s">
        <v>134</v>
      </c>
      <c r="AV184" s="14" t="s">
        <v>134</v>
      </c>
      <c r="AW184" s="14" t="s">
        <v>30</v>
      </c>
      <c r="AX184" s="14" t="s">
        <v>73</v>
      </c>
      <c r="AY184" s="247" t="s">
        <v>126</v>
      </c>
    </row>
    <row r="185" s="13" customFormat="1">
      <c r="A185" s="13"/>
      <c r="B185" s="226"/>
      <c r="C185" s="227"/>
      <c r="D185" s="228" t="s">
        <v>136</v>
      </c>
      <c r="E185" s="229" t="s">
        <v>1</v>
      </c>
      <c r="F185" s="230" t="s">
        <v>225</v>
      </c>
      <c r="G185" s="227"/>
      <c r="H185" s="229" t="s">
        <v>1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136</v>
      </c>
      <c r="AU185" s="236" t="s">
        <v>134</v>
      </c>
      <c r="AV185" s="13" t="s">
        <v>78</v>
      </c>
      <c r="AW185" s="13" t="s">
        <v>30</v>
      </c>
      <c r="AX185" s="13" t="s">
        <v>73</v>
      </c>
      <c r="AY185" s="236" t="s">
        <v>126</v>
      </c>
    </row>
    <row r="186" s="14" customFormat="1">
      <c r="A186" s="14"/>
      <c r="B186" s="237"/>
      <c r="C186" s="238"/>
      <c r="D186" s="228" t="s">
        <v>136</v>
      </c>
      <c r="E186" s="239" t="s">
        <v>1</v>
      </c>
      <c r="F186" s="240" t="s">
        <v>226</v>
      </c>
      <c r="G186" s="238"/>
      <c r="H186" s="241">
        <v>-42.600000000000001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136</v>
      </c>
      <c r="AU186" s="247" t="s">
        <v>134</v>
      </c>
      <c r="AV186" s="14" t="s">
        <v>134</v>
      </c>
      <c r="AW186" s="14" t="s">
        <v>30</v>
      </c>
      <c r="AX186" s="14" t="s">
        <v>73</v>
      </c>
      <c r="AY186" s="247" t="s">
        <v>126</v>
      </c>
    </row>
    <row r="187" s="13" customFormat="1">
      <c r="A187" s="13"/>
      <c r="B187" s="226"/>
      <c r="C187" s="227"/>
      <c r="D187" s="228" t="s">
        <v>136</v>
      </c>
      <c r="E187" s="229" t="s">
        <v>1</v>
      </c>
      <c r="F187" s="230" t="s">
        <v>227</v>
      </c>
      <c r="G187" s="227"/>
      <c r="H187" s="229" t="s">
        <v>1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136</v>
      </c>
      <c r="AU187" s="236" t="s">
        <v>134</v>
      </c>
      <c r="AV187" s="13" t="s">
        <v>78</v>
      </c>
      <c r="AW187" s="13" t="s">
        <v>30</v>
      </c>
      <c r="AX187" s="13" t="s">
        <v>73</v>
      </c>
      <c r="AY187" s="236" t="s">
        <v>126</v>
      </c>
    </row>
    <row r="188" s="14" customFormat="1">
      <c r="A188" s="14"/>
      <c r="B188" s="237"/>
      <c r="C188" s="238"/>
      <c r="D188" s="228" t="s">
        <v>136</v>
      </c>
      <c r="E188" s="239" t="s">
        <v>1</v>
      </c>
      <c r="F188" s="240" t="s">
        <v>228</v>
      </c>
      <c r="G188" s="238"/>
      <c r="H188" s="241">
        <v>-4.1399999999999997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136</v>
      </c>
      <c r="AU188" s="247" t="s">
        <v>134</v>
      </c>
      <c r="AV188" s="14" t="s">
        <v>134</v>
      </c>
      <c r="AW188" s="14" t="s">
        <v>30</v>
      </c>
      <c r="AX188" s="14" t="s">
        <v>73</v>
      </c>
      <c r="AY188" s="247" t="s">
        <v>126</v>
      </c>
    </row>
    <row r="189" s="14" customFormat="1">
      <c r="A189" s="14"/>
      <c r="B189" s="237"/>
      <c r="C189" s="238"/>
      <c r="D189" s="228" t="s">
        <v>136</v>
      </c>
      <c r="E189" s="239" t="s">
        <v>1</v>
      </c>
      <c r="F189" s="240" t="s">
        <v>229</v>
      </c>
      <c r="G189" s="238"/>
      <c r="H189" s="241">
        <v>0.21199999999999999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136</v>
      </c>
      <c r="AU189" s="247" t="s">
        <v>134</v>
      </c>
      <c r="AV189" s="14" t="s">
        <v>134</v>
      </c>
      <c r="AW189" s="14" t="s">
        <v>30</v>
      </c>
      <c r="AX189" s="14" t="s">
        <v>73</v>
      </c>
      <c r="AY189" s="247" t="s">
        <v>126</v>
      </c>
    </row>
    <row r="190" s="14" customFormat="1">
      <c r="A190" s="14"/>
      <c r="B190" s="237"/>
      <c r="C190" s="238"/>
      <c r="D190" s="228" t="s">
        <v>136</v>
      </c>
      <c r="E190" s="239" t="s">
        <v>1</v>
      </c>
      <c r="F190" s="240" t="s">
        <v>230</v>
      </c>
      <c r="G190" s="238"/>
      <c r="H190" s="241">
        <v>-6.6299999999999999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136</v>
      </c>
      <c r="AU190" s="247" t="s">
        <v>134</v>
      </c>
      <c r="AV190" s="14" t="s">
        <v>134</v>
      </c>
      <c r="AW190" s="14" t="s">
        <v>30</v>
      </c>
      <c r="AX190" s="14" t="s">
        <v>73</v>
      </c>
      <c r="AY190" s="247" t="s">
        <v>126</v>
      </c>
    </row>
    <row r="191" s="14" customFormat="1">
      <c r="A191" s="14"/>
      <c r="B191" s="237"/>
      <c r="C191" s="238"/>
      <c r="D191" s="228" t="s">
        <v>136</v>
      </c>
      <c r="E191" s="239" t="s">
        <v>1</v>
      </c>
      <c r="F191" s="240" t="s">
        <v>231</v>
      </c>
      <c r="G191" s="238"/>
      <c r="H191" s="241">
        <v>0.16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136</v>
      </c>
      <c r="AU191" s="247" t="s">
        <v>134</v>
      </c>
      <c r="AV191" s="14" t="s">
        <v>134</v>
      </c>
      <c r="AW191" s="14" t="s">
        <v>30</v>
      </c>
      <c r="AX191" s="14" t="s">
        <v>73</v>
      </c>
      <c r="AY191" s="247" t="s">
        <v>126</v>
      </c>
    </row>
    <row r="192" s="15" customFormat="1">
      <c r="A192" s="15"/>
      <c r="B192" s="248"/>
      <c r="C192" s="249"/>
      <c r="D192" s="228" t="s">
        <v>136</v>
      </c>
      <c r="E192" s="250" t="s">
        <v>1</v>
      </c>
      <c r="F192" s="251" t="s">
        <v>178</v>
      </c>
      <c r="G192" s="249"/>
      <c r="H192" s="252">
        <v>218.17000000000002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136</v>
      </c>
      <c r="AU192" s="258" t="s">
        <v>134</v>
      </c>
      <c r="AV192" s="15" t="s">
        <v>133</v>
      </c>
      <c r="AW192" s="15" t="s">
        <v>30</v>
      </c>
      <c r="AX192" s="15" t="s">
        <v>78</v>
      </c>
      <c r="AY192" s="258" t="s">
        <v>126</v>
      </c>
    </row>
    <row r="193" s="2" customFormat="1" ht="16.5" customHeight="1">
      <c r="A193" s="38"/>
      <c r="B193" s="39"/>
      <c r="C193" s="212" t="s">
        <v>232</v>
      </c>
      <c r="D193" s="212" t="s">
        <v>129</v>
      </c>
      <c r="E193" s="213" t="s">
        <v>233</v>
      </c>
      <c r="F193" s="214" t="s">
        <v>234</v>
      </c>
      <c r="G193" s="215" t="s">
        <v>169</v>
      </c>
      <c r="H193" s="216">
        <v>7.9900000000000002</v>
      </c>
      <c r="I193" s="217"/>
      <c r="J193" s="218">
        <f>ROUND(I193*H193,2)</f>
        <v>0</v>
      </c>
      <c r="K193" s="219"/>
      <c r="L193" s="44"/>
      <c r="M193" s="220" t="s">
        <v>1</v>
      </c>
      <c r="N193" s="221" t="s">
        <v>39</v>
      </c>
      <c r="O193" s="91"/>
      <c r="P193" s="222">
        <f>O193*H193</f>
        <v>0</v>
      </c>
      <c r="Q193" s="222">
        <v>0.040000000000000001</v>
      </c>
      <c r="R193" s="222">
        <f>Q193*H193</f>
        <v>0.3196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133</v>
      </c>
      <c r="AT193" s="224" t="s">
        <v>129</v>
      </c>
      <c r="AU193" s="224" t="s">
        <v>134</v>
      </c>
      <c r="AY193" s="17" t="s">
        <v>126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134</v>
      </c>
      <c r="BK193" s="225">
        <f>ROUND(I193*H193,2)</f>
        <v>0</v>
      </c>
      <c r="BL193" s="17" t="s">
        <v>133</v>
      </c>
      <c r="BM193" s="224" t="s">
        <v>235</v>
      </c>
    </row>
    <row r="194" s="13" customFormat="1">
      <c r="A194" s="13"/>
      <c r="B194" s="226"/>
      <c r="C194" s="227"/>
      <c r="D194" s="228" t="s">
        <v>136</v>
      </c>
      <c r="E194" s="229" t="s">
        <v>1</v>
      </c>
      <c r="F194" s="230" t="s">
        <v>236</v>
      </c>
      <c r="G194" s="227"/>
      <c r="H194" s="229" t="s">
        <v>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136</v>
      </c>
      <c r="AU194" s="236" t="s">
        <v>134</v>
      </c>
      <c r="AV194" s="13" t="s">
        <v>78</v>
      </c>
      <c r="AW194" s="13" t="s">
        <v>30</v>
      </c>
      <c r="AX194" s="13" t="s">
        <v>73</v>
      </c>
      <c r="AY194" s="236" t="s">
        <v>126</v>
      </c>
    </row>
    <row r="195" s="14" customFormat="1">
      <c r="A195" s="14"/>
      <c r="B195" s="237"/>
      <c r="C195" s="238"/>
      <c r="D195" s="228" t="s">
        <v>136</v>
      </c>
      <c r="E195" s="239" t="s">
        <v>1</v>
      </c>
      <c r="F195" s="240" t="s">
        <v>237</v>
      </c>
      <c r="G195" s="238"/>
      <c r="H195" s="241">
        <v>0.83999999999999997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136</v>
      </c>
      <c r="AU195" s="247" t="s">
        <v>134</v>
      </c>
      <c r="AV195" s="14" t="s">
        <v>134</v>
      </c>
      <c r="AW195" s="14" t="s">
        <v>30</v>
      </c>
      <c r="AX195" s="14" t="s">
        <v>73</v>
      </c>
      <c r="AY195" s="247" t="s">
        <v>126</v>
      </c>
    </row>
    <row r="196" s="14" customFormat="1">
      <c r="A196" s="14"/>
      <c r="B196" s="237"/>
      <c r="C196" s="238"/>
      <c r="D196" s="228" t="s">
        <v>136</v>
      </c>
      <c r="E196" s="239" t="s">
        <v>1</v>
      </c>
      <c r="F196" s="240" t="s">
        <v>238</v>
      </c>
      <c r="G196" s="238"/>
      <c r="H196" s="241">
        <v>1.3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136</v>
      </c>
      <c r="AU196" s="247" t="s">
        <v>134</v>
      </c>
      <c r="AV196" s="14" t="s">
        <v>134</v>
      </c>
      <c r="AW196" s="14" t="s">
        <v>30</v>
      </c>
      <c r="AX196" s="14" t="s">
        <v>73</v>
      </c>
      <c r="AY196" s="247" t="s">
        <v>126</v>
      </c>
    </row>
    <row r="197" s="14" customFormat="1">
      <c r="A197" s="14"/>
      <c r="B197" s="237"/>
      <c r="C197" s="238"/>
      <c r="D197" s="228" t="s">
        <v>136</v>
      </c>
      <c r="E197" s="239" t="s">
        <v>1</v>
      </c>
      <c r="F197" s="240" t="s">
        <v>239</v>
      </c>
      <c r="G197" s="238"/>
      <c r="H197" s="241">
        <v>1.2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136</v>
      </c>
      <c r="AU197" s="247" t="s">
        <v>134</v>
      </c>
      <c r="AV197" s="14" t="s">
        <v>134</v>
      </c>
      <c r="AW197" s="14" t="s">
        <v>30</v>
      </c>
      <c r="AX197" s="14" t="s">
        <v>73</v>
      </c>
      <c r="AY197" s="247" t="s">
        <v>126</v>
      </c>
    </row>
    <row r="198" s="13" customFormat="1">
      <c r="A198" s="13"/>
      <c r="B198" s="226"/>
      <c r="C198" s="227"/>
      <c r="D198" s="228" t="s">
        <v>136</v>
      </c>
      <c r="E198" s="229" t="s">
        <v>1</v>
      </c>
      <c r="F198" s="230" t="s">
        <v>240</v>
      </c>
      <c r="G198" s="227"/>
      <c r="H198" s="229" t="s">
        <v>1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136</v>
      </c>
      <c r="AU198" s="236" t="s">
        <v>134</v>
      </c>
      <c r="AV198" s="13" t="s">
        <v>78</v>
      </c>
      <c r="AW198" s="13" t="s">
        <v>30</v>
      </c>
      <c r="AX198" s="13" t="s">
        <v>73</v>
      </c>
      <c r="AY198" s="236" t="s">
        <v>126</v>
      </c>
    </row>
    <row r="199" s="14" customFormat="1">
      <c r="A199" s="14"/>
      <c r="B199" s="237"/>
      <c r="C199" s="238"/>
      <c r="D199" s="228" t="s">
        <v>136</v>
      </c>
      <c r="E199" s="239" t="s">
        <v>1</v>
      </c>
      <c r="F199" s="240" t="s">
        <v>241</v>
      </c>
      <c r="G199" s="238"/>
      <c r="H199" s="241">
        <v>1.3500000000000001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136</v>
      </c>
      <c r="AU199" s="247" t="s">
        <v>134</v>
      </c>
      <c r="AV199" s="14" t="s">
        <v>134</v>
      </c>
      <c r="AW199" s="14" t="s">
        <v>30</v>
      </c>
      <c r="AX199" s="14" t="s">
        <v>73</v>
      </c>
      <c r="AY199" s="247" t="s">
        <v>126</v>
      </c>
    </row>
    <row r="200" s="13" customFormat="1">
      <c r="A200" s="13"/>
      <c r="B200" s="226"/>
      <c r="C200" s="227"/>
      <c r="D200" s="228" t="s">
        <v>136</v>
      </c>
      <c r="E200" s="229" t="s">
        <v>1</v>
      </c>
      <c r="F200" s="230" t="s">
        <v>242</v>
      </c>
      <c r="G200" s="227"/>
      <c r="H200" s="229" t="s">
        <v>1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136</v>
      </c>
      <c r="AU200" s="236" t="s">
        <v>134</v>
      </c>
      <c r="AV200" s="13" t="s">
        <v>78</v>
      </c>
      <c r="AW200" s="13" t="s">
        <v>30</v>
      </c>
      <c r="AX200" s="13" t="s">
        <v>73</v>
      </c>
      <c r="AY200" s="236" t="s">
        <v>126</v>
      </c>
    </row>
    <row r="201" s="14" customFormat="1">
      <c r="A201" s="14"/>
      <c r="B201" s="237"/>
      <c r="C201" s="238"/>
      <c r="D201" s="228" t="s">
        <v>136</v>
      </c>
      <c r="E201" s="239" t="s">
        <v>1</v>
      </c>
      <c r="F201" s="240" t="s">
        <v>243</v>
      </c>
      <c r="G201" s="238"/>
      <c r="H201" s="241">
        <v>2.7999999999999998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136</v>
      </c>
      <c r="AU201" s="247" t="s">
        <v>134</v>
      </c>
      <c r="AV201" s="14" t="s">
        <v>134</v>
      </c>
      <c r="AW201" s="14" t="s">
        <v>30</v>
      </c>
      <c r="AX201" s="14" t="s">
        <v>73</v>
      </c>
      <c r="AY201" s="247" t="s">
        <v>126</v>
      </c>
    </row>
    <row r="202" s="14" customFormat="1">
      <c r="A202" s="14"/>
      <c r="B202" s="237"/>
      <c r="C202" s="238"/>
      <c r="D202" s="228" t="s">
        <v>136</v>
      </c>
      <c r="E202" s="239" t="s">
        <v>1</v>
      </c>
      <c r="F202" s="240" t="s">
        <v>244</v>
      </c>
      <c r="G202" s="238"/>
      <c r="H202" s="241">
        <v>0.5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136</v>
      </c>
      <c r="AU202" s="247" t="s">
        <v>134</v>
      </c>
      <c r="AV202" s="14" t="s">
        <v>134</v>
      </c>
      <c r="AW202" s="14" t="s">
        <v>30</v>
      </c>
      <c r="AX202" s="14" t="s">
        <v>73</v>
      </c>
      <c r="AY202" s="247" t="s">
        <v>126</v>
      </c>
    </row>
    <row r="203" s="15" customFormat="1">
      <c r="A203" s="15"/>
      <c r="B203" s="248"/>
      <c r="C203" s="249"/>
      <c r="D203" s="228" t="s">
        <v>136</v>
      </c>
      <c r="E203" s="250" t="s">
        <v>1</v>
      </c>
      <c r="F203" s="251" t="s">
        <v>178</v>
      </c>
      <c r="G203" s="249"/>
      <c r="H203" s="252">
        <v>7.9899999999999993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8" t="s">
        <v>136</v>
      </c>
      <c r="AU203" s="258" t="s">
        <v>134</v>
      </c>
      <c r="AV203" s="15" t="s">
        <v>133</v>
      </c>
      <c r="AW203" s="15" t="s">
        <v>30</v>
      </c>
      <c r="AX203" s="15" t="s">
        <v>78</v>
      </c>
      <c r="AY203" s="258" t="s">
        <v>126</v>
      </c>
    </row>
    <row r="204" s="2" customFormat="1" ht="16.5" customHeight="1">
      <c r="A204" s="38"/>
      <c r="B204" s="39"/>
      <c r="C204" s="212" t="s">
        <v>245</v>
      </c>
      <c r="D204" s="212" t="s">
        <v>129</v>
      </c>
      <c r="E204" s="213" t="s">
        <v>246</v>
      </c>
      <c r="F204" s="214" t="s">
        <v>247</v>
      </c>
      <c r="G204" s="215" t="s">
        <v>169</v>
      </c>
      <c r="H204" s="216">
        <v>90</v>
      </c>
      <c r="I204" s="217"/>
      <c r="J204" s="218">
        <f>ROUND(I204*H204,2)</f>
        <v>0</v>
      </c>
      <c r="K204" s="219"/>
      <c r="L204" s="44"/>
      <c r="M204" s="220" t="s">
        <v>1</v>
      </c>
      <c r="N204" s="221" t="s">
        <v>39</v>
      </c>
      <c r="O204" s="91"/>
      <c r="P204" s="222">
        <f>O204*H204</f>
        <v>0</v>
      </c>
      <c r="Q204" s="222">
        <v>0.0043800000000000002</v>
      </c>
      <c r="R204" s="222">
        <f>Q204*H204</f>
        <v>0.39419999999999999</v>
      </c>
      <c r="S204" s="222">
        <v>0</v>
      </c>
      <c r="T204" s="22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133</v>
      </c>
      <c r="AT204" s="224" t="s">
        <v>129</v>
      </c>
      <c r="AU204" s="224" t="s">
        <v>134</v>
      </c>
      <c r="AY204" s="17" t="s">
        <v>126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134</v>
      </c>
      <c r="BK204" s="225">
        <f>ROUND(I204*H204,2)</f>
        <v>0</v>
      </c>
      <c r="BL204" s="17" t="s">
        <v>133</v>
      </c>
      <c r="BM204" s="224" t="s">
        <v>248</v>
      </c>
    </row>
    <row r="205" s="13" customFormat="1">
      <c r="A205" s="13"/>
      <c r="B205" s="226"/>
      <c r="C205" s="227"/>
      <c r="D205" s="228" t="s">
        <v>136</v>
      </c>
      <c r="E205" s="229" t="s">
        <v>1</v>
      </c>
      <c r="F205" s="230" t="s">
        <v>249</v>
      </c>
      <c r="G205" s="227"/>
      <c r="H205" s="229" t="s">
        <v>1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136</v>
      </c>
      <c r="AU205" s="236" t="s">
        <v>134</v>
      </c>
      <c r="AV205" s="13" t="s">
        <v>78</v>
      </c>
      <c r="AW205" s="13" t="s">
        <v>30</v>
      </c>
      <c r="AX205" s="13" t="s">
        <v>73</v>
      </c>
      <c r="AY205" s="236" t="s">
        <v>126</v>
      </c>
    </row>
    <row r="206" s="14" customFormat="1">
      <c r="A206" s="14"/>
      <c r="B206" s="237"/>
      <c r="C206" s="238"/>
      <c r="D206" s="228" t="s">
        <v>136</v>
      </c>
      <c r="E206" s="239" t="s">
        <v>1</v>
      </c>
      <c r="F206" s="240" t="s">
        <v>250</v>
      </c>
      <c r="G206" s="238"/>
      <c r="H206" s="241">
        <v>70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136</v>
      </c>
      <c r="AU206" s="247" t="s">
        <v>134</v>
      </c>
      <c r="AV206" s="14" t="s">
        <v>134</v>
      </c>
      <c r="AW206" s="14" t="s">
        <v>30</v>
      </c>
      <c r="AX206" s="14" t="s">
        <v>73</v>
      </c>
      <c r="AY206" s="247" t="s">
        <v>126</v>
      </c>
    </row>
    <row r="207" s="13" customFormat="1">
      <c r="A207" s="13"/>
      <c r="B207" s="226"/>
      <c r="C207" s="227"/>
      <c r="D207" s="228" t="s">
        <v>136</v>
      </c>
      <c r="E207" s="229" t="s">
        <v>1</v>
      </c>
      <c r="F207" s="230" t="s">
        <v>251</v>
      </c>
      <c r="G207" s="227"/>
      <c r="H207" s="229" t="s">
        <v>1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136</v>
      </c>
      <c r="AU207" s="236" t="s">
        <v>134</v>
      </c>
      <c r="AV207" s="13" t="s">
        <v>78</v>
      </c>
      <c r="AW207" s="13" t="s">
        <v>30</v>
      </c>
      <c r="AX207" s="13" t="s">
        <v>73</v>
      </c>
      <c r="AY207" s="236" t="s">
        <v>126</v>
      </c>
    </row>
    <row r="208" s="14" customFormat="1">
      <c r="A208" s="14"/>
      <c r="B208" s="237"/>
      <c r="C208" s="238"/>
      <c r="D208" s="228" t="s">
        <v>136</v>
      </c>
      <c r="E208" s="239" t="s">
        <v>1</v>
      </c>
      <c r="F208" s="240" t="s">
        <v>252</v>
      </c>
      <c r="G208" s="238"/>
      <c r="H208" s="241">
        <v>20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136</v>
      </c>
      <c r="AU208" s="247" t="s">
        <v>134</v>
      </c>
      <c r="AV208" s="14" t="s">
        <v>134</v>
      </c>
      <c r="AW208" s="14" t="s">
        <v>30</v>
      </c>
      <c r="AX208" s="14" t="s">
        <v>73</v>
      </c>
      <c r="AY208" s="247" t="s">
        <v>126</v>
      </c>
    </row>
    <row r="209" s="15" customFormat="1">
      <c r="A209" s="15"/>
      <c r="B209" s="248"/>
      <c r="C209" s="249"/>
      <c r="D209" s="228" t="s">
        <v>136</v>
      </c>
      <c r="E209" s="250" t="s">
        <v>1</v>
      </c>
      <c r="F209" s="251" t="s">
        <v>178</v>
      </c>
      <c r="G209" s="249"/>
      <c r="H209" s="252">
        <v>90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8" t="s">
        <v>136</v>
      </c>
      <c r="AU209" s="258" t="s">
        <v>134</v>
      </c>
      <c r="AV209" s="15" t="s">
        <v>133</v>
      </c>
      <c r="AW209" s="15" t="s">
        <v>30</v>
      </c>
      <c r="AX209" s="15" t="s">
        <v>78</v>
      </c>
      <c r="AY209" s="258" t="s">
        <v>126</v>
      </c>
    </row>
    <row r="210" s="2" customFormat="1" ht="16.5" customHeight="1">
      <c r="A210" s="38"/>
      <c r="B210" s="39"/>
      <c r="C210" s="212" t="s">
        <v>252</v>
      </c>
      <c r="D210" s="212" t="s">
        <v>129</v>
      </c>
      <c r="E210" s="213" t="s">
        <v>253</v>
      </c>
      <c r="F210" s="214" t="s">
        <v>254</v>
      </c>
      <c r="G210" s="215" t="s">
        <v>169</v>
      </c>
      <c r="H210" s="216">
        <v>218.16999999999999</v>
      </c>
      <c r="I210" s="217"/>
      <c r="J210" s="218">
        <f>ROUND(I210*H210,2)</f>
        <v>0</v>
      </c>
      <c r="K210" s="219"/>
      <c r="L210" s="44"/>
      <c r="M210" s="220" t="s">
        <v>1</v>
      </c>
      <c r="N210" s="221" t="s">
        <v>39</v>
      </c>
      <c r="O210" s="91"/>
      <c r="P210" s="222">
        <f>O210*H210</f>
        <v>0</v>
      </c>
      <c r="Q210" s="222">
        <v>0.0039100000000000003</v>
      </c>
      <c r="R210" s="222">
        <f>Q210*H210</f>
        <v>0.85304469999999999</v>
      </c>
      <c r="S210" s="222">
        <v>0</v>
      </c>
      <c r="T210" s="22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4" t="s">
        <v>133</v>
      </c>
      <c r="AT210" s="224" t="s">
        <v>129</v>
      </c>
      <c r="AU210" s="224" t="s">
        <v>134</v>
      </c>
      <c r="AY210" s="17" t="s">
        <v>126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134</v>
      </c>
      <c r="BK210" s="225">
        <f>ROUND(I210*H210,2)</f>
        <v>0</v>
      </c>
      <c r="BL210" s="17" t="s">
        <v>133</v>
      </c>
      <c r="BM210" s="224" t="s">
        <v>255</v>
      </c>
    </row>
    <row r="211" s="13" customFormat="1">
      <c r="A211" s="13"/>
      <c r="B211" s="226"/>
      <c r="C211" s="227"/>
      <c r="D211" s="228" t="s">
        <v>136</v>
      </c>
      <c r="E211" s="229" t="s">
        <v>1</v>
      </c>
      <c r="F211" s="230" t="s">
        <v>221</v>
      </c>
      <c r="G211" s="227"/>
      <c r="H211" s="229" t="s">
        <v>1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136</v>
      </c>
      <c r="AU211" s="236" t="s">
        <v>134</v>
      </c>
      <c r="AV211" s="13" t="s">
        <v>78</v>
      </c>
      <c r="AW211" s="13" t="s">
        <v>30</v>
      </c>
      <c r="AX211" s="13" t="s">
        <v>73</v>
      </c>
      <c r="AY211" s="236" t="s">
        <v>126</v>
      </c>
    </row>
    <row r="212" s="14" customFormat="1">
      <c r="A212" s="14"/>
      <c r="B212" s="237"/>
      <c r="C212" s="238"/>
      <c r="D212" s="228" t="s">
        <v>136</v>
      </c>
      <c r="E212" s="239" t="s">
        <v>1</v>
      </c>
      <c r="F212" s="240" t="s">
        <v>222</v>
      </c>
      <c r="G212" s="238"/>
      <c r="H212" s="241">
        <v>201.16800000000001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136</v>
      </c>
      <c r="AU212" s="247" t="s">
        <v>134</v>
      </c>
      <c r="AV212" s="14" t="s">
        <v>134</v>
      </c>
      <c r="AW212" s="14" t="s">
        <v>30</v>
      </c>
      <c r="AX212" s="14" t="s">
        <v>73</v>
      </c>
      <c r="AY212" s="247" t="s">
        <v>126</v>
      </c>
    </row>
    <row r="213" s="13" customFormat="1">
      <c r="A213" s="13"/>
      <c r="B213" s="226"/>
      <c r="C213" s="227"/>
      <c r="D213" s="228" t="s">
        <v>136</v>
      </c>
      <c r="E213" s="229" t="s">
        <v>1</v>
      </c>
      <c r="F213" s="230" t="s">
        <v>223</v>
      </c>
      <c r="G213" s="227"/>
      <c r="H213" s="229" t="s">
        <v>1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136</v>
      </c>
      <c r="AU213" s="236" t="s">
        <v>134</v>
      </c>
      <c r="AV213" s="13" t="s">
        <v>78</v>
      </c>
      <c r="AW213" s="13" t="s">
        <v>30</v>
      </c>
      <c r="AX213" s="13" t="s">
        <v>73</v>
      </c>
      <c r="AY213" s="236" t="s">
        <v>126</v>
      </c>
    </row>
    <row r="214" s="14" customFormat="1">
      <c r="A214" s="14"/>
      <c r="B214" s="237"/>
      <c r="C214" s="238"/>
      <c r="D214" s="228" t="s">
        <v>136</v>
      </c>
      <c r="E214" s="239" t="s">
        <v>1</v>
      </c>
      <c r="F214" s="240" t="s">
        <v>224</v>
      </c>
      <c r="G214" s="238"/>
      <c r="H214" s="241">
        <v>70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136</v>
      </c>
      <c r="AU214" s="247" t="s">
        <v>134</v>
      </c>
      <c r="AV214" s="14" t="s">
        <v>134</v>
      </c>
      <c r="AW214" s="14" t="s">
        <v>30</v>
      </c>
      <c r="AX214" s="14" t="s">
        <v>73</v>
      </c>
      <c r="AY214" s="247" t="s">
        <v>126</v>
      </c>
    </row>
    <row r="215" s="13" customFormat="1">
      <c r="A215" s="13"/>
      <c r="B215" s="226"/>
      <c r="C215" s="227"/>
      <c r="D215" s="228" t="s">
        <v>136</v>
      </c>
      <c r="E215" s="229" t="s">
        <v>1</v>
      </c>
      <c r="F215" s="230" t="s">
        <v>225</v>
      </c>
      <c r="G215" s="227"/>
      <c r="H215" s="229" t="s">
        <v>1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136</v>
      </c>
      <c r="AU215" s="236" t="s">
        <v>134</v>
      </c>
      <c r="AV215" s="13" t="s">
        <v>78</v>
      </c>
      <c r="AW215" s="13" t="s">
        <v>30</v>
      </c>
      <c r="AX215" s="13" t="s">
        <v>73</v>
      </c>
      <c r="AY215" s="236" t="s">
        <v>126</v>
      </c>
    </row>
    <row r="216" s="14" customFormat="1">
      <c r="A216" s="14"/>
      <c r="B216" s="237"/>
      <c r="C216" s="238"/>
      <c r="D216" s="228" t="s">
        <v>136</v>
      </c>
      <c r="E216" s="239" t="s">
        <v>1</v>
      </c>
      <c r="F216" s="240" t="s">
        <v>226</v>
      </c>
      <c r="G216" s="238"/>
      <c r="H216" s="241">
        <v>-42.600000000000001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136</v>
      </c>
      <c r="AU216" s="247" t="s">
        <v>134</v>
      </c>
      <c r="AV216" s="14" t="s">
        <v>134</v>
      </c>
      <c r="AW216" s="14" t="s">
        <v>30</v>
      </c>
      <c r="AX216" s="14" t="s">
        <v>73</v>
      </c>
      <c r="AY216" s="247" t="s">
        <v>126</v>
      </c>
    </row>
    <row r="217" s="13" customFormat="1">
      <c r="A217" s="13"/>
      <c r="B217" s="226"/>
      <c r="C217" s="227"/>
      <c r="D217" s="228" t="s">
        <v>136</v>
      </c>
      <c r="E217" s="229" t="s">
        <v>1</v>
      </c>
      <c r="F217" s="230" t="s">
        <v>227</v>
      </c>
      <c r="G217" s="227"/>
      <c r="H217" s="229" t="s">
        <v>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136</v>
      </c>
      <c r="AU217" s="236" t="s">
        <v>134</v>
      </c>
      <c r="AV217" s="13" t="s">
        <v>78</v>
      </c>
      <c r="AW217" s="13" t="s">
        <v>30</v>
      </c>
      <c r="AX217" s="13" t="s">
        <v>73</v>
      </c>
      <c r="AY217" s="236" t="s">
        <v>126</v>
      </c>
    </row>
    <row r="218" s="14" customFormat="1">
      <c r="A218" s="14"/>
      <c r="B218" s="237"/>
      <c r="C218" s="238"/>
      <c r="D218" s="228" t="s">
        <v>136</v>
      </c>
      <c r="E218" s="239" t="s">
        <v>1</v>
      </c>
      <c r="F218" s="240" t="s">
        <v>228</v>
      </c>
      <c r="G218" s="238"/>
      <c r="H218" s="241">
        <v>-4.1399999999999997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136</v>
      </c>
      <c r="AU218" s="247" t="s">
        <v>134</v>
      </c>
      <c r="AV218" s="14" t="s">
        <v>134</v>
      </c>
      <c r="AW218" s="14" t="s">
        <v>30</v>
      </c>
      <c r="AX218" s="14" t="s">
        <v>73</v>
      </c>
      <c r="AY218" s="247" t="s">
        <v>126</v>
      </c>
    </row>
    <row r="219" s="14" customFormat="1">
      <c r="A219" s="14"/>
      <c r="B219" s="237"/>
      <c r="C219" s="238"/>
      <c r="D219" s="228" t="s">
        <v>136</v>
      </c>
      <c r="E219" s="239" t="s">
        <v>1</v>
      </c>
      <c r="F219" s="240" t="s">
        <v>229</v>
      </c>
      <c r="G219" s="238"/>
      <c r="H219" s="241">
        <v>0.21199999999999999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136</v>
      </c>
      <c r="AU219" s="247" t="s">
        <v>134</v>
      </c>
      <c r="AV219" s="14" t="s">
        <v>134</v>
      </c>
      <c r="AW219" s="14" t="s">
        <v>30</v>
      </c>
      <c r="AX219" s="14" t="s">
        <v>73</v>
      </c>
      <c r="AY219" s="247" t="s">
        <v>126</v>
      </c>
    </row>
    <row r="220" s="14" customFormat="1">
      <c r="A220" s="14"/>
      <c r="B220" s="237"/>
      <c r="C220" s="238"/>
      <c r="D220" s="228" t="s">
        <v>136</v>
      </c>
      <c r="E220" s="239" t="s">
        <v>1</v>
      </c>
      <c r="F220" s="240" t="s">
        <v>230</v>
      </c>
      <c r="G220" s="238"/>
      <c r="H220" s="241">
        <v>-6.6299999999999999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136</v>
      </c>
      <c r="AU220" s="247" t="s">
        <v>134</v>
      </c>
      <c r="AV220" s="14" t="s">
        <v>134</v>
      </c>
      <c r="AW220" s="14" t="s">
        <v>30</v>
      </c>
      <c r="AX220" s="14" t="s">
        <v>73</v>
      </c>
      <c r="AY220" s="247" t="s">
        <v>126</v>
      </c>
    </row>
    <row r="221" s="14" customFormat="1">
      <c r="A221" s="14"/>
      <c r="B221" s="237"/>
      <c r="C221" s="238"/>
      <c r="D221" s="228" t="s">
        <v>136</v>
      </c>
      <c r="E221" s="239" t="s">
        <v>1</v>
      </c>
      <c r="F221" s="240" t="s">
        <v>231</v>
      </c>
      <c r="G221" s="238"/>
      <c r="H221" s="241">
        <v>0.16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136</v>
      </c>
      <c r="AU221" s="247" t="s">
        <v>134</v>
      </c>
      <c r="AV221" s="14" t="s">
        <v>134</v>
      </c>
      <c r="AW221" s="14" t="s">
        <v>30</v>
      </c>
      <c r="AX221" s="14" t="s">
        <v>73</v>
      </c>
      <c r="AY221" s="247" t="s">
        <v>126</v>
      </c>
    </row>
    <row r="222" s="15" customFormat="1">
      <c r="A222" s="15"/>
      <c r="B222" s="248"/>
      <c r="C222" s="249"/>
      <c r="D222" s="228" t="s">
        <v>136</v>
      </c>
      <c r="E222" s="250" t="s">
        <v>1</v>
      </c>
      <c r="F222" s="251" t="s">
        <v>178</v>
      </c>
      <c r="G222" s="249"/>
      <c r="H222" s="252">
        <v>218.17000000000002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136</v>
      </c>
      <c r="AU222" s="258" t="s">
        <v>134</v>
      </c>
      <c r="AV222" s="15" t="s">
        <v>133</v>
      </c>
      <c r="AW222" s="15" t="s">
        <v>30</v>
      </c>
      <c r="AX222" s="15" t="s">
        <v>78</v>
      </c>
      <c r="AY222" s="258" t="s">
        <v>126</v>
      </c>
    </row>
    <row r="223" s="2" customFormat="1" ht="16.5" customHeight="1">
      <c r="A223" s="38"/>
      <c r="B223" s="39"/>
      <c r="C223" s="212" t="s">
        <v>7</v>
      </c>
      <c r="D223" s="212" t="s">
        <v>129</v>
      </c>
      <c r="E223" s="213" t="s">
        <v>256</v>
      </c>
      <c r="F223" s="214" t="s">
        <v>257</v>
      </c>
      <c r="G223" s="215" t="s">
        <v>132</v>
      </c>
      <c r="H223" s="216">
        <v>2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39</v>
      </c>
      <c r="O223" s="91"/>
      <c r="P223" s="222">
        <f>O223*H223</f>
        <v>0</v>
      </c>
      <c r="Q223" s="222">
        <v>0.14699999999999999</v>
      </c>
      <c r="R223" s="222">
        <f>Q223*H223</f>
        <v>0.29399999999999998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133</v>
      </c>
      <c r="AT223" s="224" t="s">
        <v>129</v>
      </c>
      <c r="AU223" s="224" t="s">
        <v>134</v>
      </c>
      <c r="AY223" s="17" t="s">
        <v>126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134</v>
      </c>
      <c r="BK223" s="225">
        <f>ROUND(I223*H223,2)</f>
        <v>0</v>
      </c>
      <c r="BL223" s="17" t="s">
        <v>133</v>
      </c>
      <c r="BM223" s="224" t="s">
        <v>258</v>
      </c>
    </row>
    <row r="224" s="13" customFormat="1">
      <c r="A224" s="13"/>
      <c r="B224" s="226"/>
      <c r="C224" s="227"/>
      <c r="D224" s="228" t="s">
        <v>136</v>
      </c>
      <c r="E224" s="229" t="s">
        <v>1</v>
      </c>
      <c r="F224" s="230" t="s">
        <v>259</v>
      </c>
      <c r="G224" s="227"/>
      <c r="H224" s="229" t="s">
        <v>1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136</v>
      </c>
      <c r="AU224" s="236" t="s">
        <v>134</v>
      </c>
      <c r="AV224" s="13" t="s">
        <v>78</v>
      </c>
      <c r="AW224" s="13" t="s">
        <v>30</v>
      </c>
      <c r="AX224" s="13" t="s">
        <v>73</v>
      </c>
      <c r="AY224" s="236" t="s">
        <v>126</v>
      </c>
    </row>
    <row r="225" s="14" customFormat="1">
      <c r="A225" s="14"/>
      <c r="B225" s="237"/>
      <c r="C225" s="238"/>
      <c r="D225" s="228" t="s">
        <v>136</v>
      </c>
      <c r="E225" s="239" t="s">
        <v>1</v>
      </c>
      <c r="F225" s="240" t="s">
        <v>134</v>
      </c>
      <c r="G225" s="238"/>
      <c r="H225" s="241">
        <v>2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136</v>
      </c>
      <c r="AU225" s="247" t="s">
        <v>134</v>
      </c>
      <c r="AV225" s="14" t="s">
        <v>134</v>
      </c>
      <c r="AW225" s="14" t="s">
        <v>30</v>
      </c>
      <c r="AX225" s="14" t="s">
        <v>78</v>
      </c>
      <c r="AY225" s="247" t="s">
        <v>126</v>
      </c>
    </row>
    <row r="226" s="2" customFormat="1" ht="16.5" customHeight="1">
      <c r="A226" s="38"/>
      <c r="B226" s="39"/>
      <c r="C226" s="212" t="s">
        <v>260</v>
      </c>
      <c r="D226" s="212" t="s">
        <v>129</v>
      </c>
      <c r="E226" s="213" t="s">
        <v>261</v>
      </c>
      <c r="F226" s="214" t="s">
        <v>262</v>
      </c>
      <c r="G226" s="215" t="s">
        <v>132</v>
      </c>
      <c r="H226" s="216">
        <v>1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39</v>
      </c>
      <c r="O226" s="91"/>
      <c r="P226" s="222">
        <f>O226*H226</f>
        <v>0</v>
      </c>
      <c r="Q226" s="222">
        <v>0.010200000000000001</v>
      </c>
      <c r="R226" s="222">
        <f>Q226*H226</f>
        <v>0.010200000000000001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133</v>
      </c>
      <c r="AT226" s="224" t="s">
        <v>129</v>
      </c>
      <c r="AU226" s="224" t="s">
        <v>134</v>
      </c>
      <c r="AY226" s="17" t="s">
        <v>126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134</v>
      </c>
      <c r="BK226" s="225">
        <f>ROUND(I226*H226,2)</f>
        <v>0</v>
      </c>
      <c r="BL226" s="17" t="s">
        <v>133</v>
      </c>
      <c r="BM226" s="224" t="s">
        <v>263</v>
      </c>
    </row>
    <row r="227" s="13" customFormat="1">
      <c r="A227" s="13"/>
      <c r="B227" s="226"/>
      <c r="C227" s="227"/>
      <c r="D227" s="228" t="s">
        <v>136</v>
      </c>
      <c r="E227" s="229" t="s">
        <v>1</v>
      </c>
      <c r="F227" s="230" t="s">
        <v>264</v>
      </c>
      <c r="G227" s="227"/>
      <c r="H227" s="229" t="s">
        <v>1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136</v>
      </c>
      <c r="AU227" s="236" t="s">
        <v>134</v>
      </c>
      <c r="AV227" s="13" t="s">
        <v>78</v>
      </c>
      <c r="AW227" s="13" t="s">
        <v>30</v>
      </c>
      <c r="AX227" s="13" t="s">
        <v>73</v>
      </c>
      <c r="AY227" s="236" t="s">
        <v>126</v>
      </c>
    </row>
    <row r="228" s="14" customFormat="1">
      <c r="A228" s="14"/>
      <c r="B228" s="237"/>
      <c r="C228" s="238"/>
      <c r="D228" s="228" t="s">
        <v>136</v>
      </c>
      <c r="E228" s="239" t="s">
        <v>1</v>
      </c>
      <c r="F228" s="240" t="s">
        <v>78</v>
      </c>
      <c r="G228" s="238"/>
      <c r="H228" s="241">
        <v>1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136</v>
      </c>
      <c r="AU228" s="247" t="s">
        <v>134</v>
      </c>
      <c r="AV228" s="14" t="s">
        <v>134</v>
      </c>
      <c r="AW228" s="14" t="s">
        <v>30</v>
      </c>
      <c r="AX228" s="14" t="s">
        <v>78</v>
      </c>
      <c r="AY228" s="247" t="s">
        <v>126</v>
      </c>
    </row>
    <row r="229" s="2" customFormat="1" ht="16.5" customHeight="1">
      <c r="A229" s="38"/>
      <c r="B229" s="39"/>
      <c r="C229" s="212" t="s">
        <v>265</v>
      </c>
      <c r="D229" s="212" t="s">
        <v>129</v>
      </c>
      <c r="E229" s="213" t="s">
        <v>266</v>
      </c>
      <c r="F229" s="214" t="s">
        <v>267</v>
      </c>
      <c r="G229" s="215" t="s">
        <v>169</v>
      </c>
      <c r="H229" s="216">
        <v>177.46799999999999</v>
      </c>
      <c r="I229" s="217"/>
      <c r="J229" s="218">
        <f>ROUND(I229*H229,2)</f>
        <v>0</v>
      </c>
      <c r="K229" s="219"/>
      <c r="L229" s="44"/>
      <c r="M229" s="220" t="s">
        <v>1</v>
      </c>
      <c r="N229" s="221" t="s">
        <v>39</v>
      </c>
      <c r="O229" s="91"/>
      <c r="P229" s="222">
        <f>O229*H229</f>
        <v>0</v>
      </c>
      <c r="Q229" s="222">
        <v>0.015599999999999999</v>
      </c>
      <c r="R229" s="222">
        <f>Q229*H229</f>
        <v>2.7685007999999995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133</v>
      </c>
      <c r="AT229" s="224" t="s">
        <v>129</v>
      </c>
      <c r="AU229" s="224" t="s">
        <v>134</v>
      </c>
      <c r="AY229" s="17" t="s">
        <v>126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134</v>
      </c>
      <c r="BK229" s="225">
        <f>ROUND(I229*H229,2)</f>
        <v>0</v>
      </c>
      <c r="BL229" s="17" t="s">
        <v>133</v>
      </c>
      <c r="BM229" s="224" t="s">
        <v>268</v>
      </c>
    </row>
    <row r="230" s="14" customFormat="1">
      <c r="A230" s="14"/>
      <c r="B230" s="237"/>
      <c r="C230" s="238"/>
      <c r="D230" s="228" t="s">
        <v>136</v>
      </c>
      <c r="E230" s="239" t="s">
        <v>1</v>
      </c>
      <c r="F230" s="240" t="s">
        <v>222</v>
      </c>
      <c r="G230" s="238"/>
      <c r="H230" s="241">
        <v>201.16800000000001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136</v>
      </c>
      <c r="AU230" s="247" t="s">
        <v>134</v>
      </c>
      <c r="AV230" s="14" t="s">
        <v>134</v>
      </c>
      <c r="AW230" s="14" t="s">
        <v>30</v>
      </c>
      <c r="AX230" s="14" t="s">
        <v>73</v>
      </c>
      <c r="AY230" s="247" t="s">
        <v>126</v>
      </c>
    </row>
    <row r="231" s="13" customFormat="1">
      <c r="A231" s="13"/>
      <c r="B231" s="226"/>
      <c r="C231" s="227"/>
      <c r="D231" s="228" t="s">
        <v>136</v>
      </c>
      <c r="E231" s="229" t="s">
        <v>1</v>
      </c>
      <c r="F231" s="230" t="s">
        <v>269</v>
      </c>
      <c r="G231" s="227"/>
      <c r="H231" s="229" t="s">
        <v>1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136</v>
      </c>
      <c r="AU231" s="236" t="s">
        <v>134</v>
      </c>
      <c r="AV231" s="13" t="s">
        <v>78</v>
      </c>
      <c r="AW231" s="13" t="s">
        <v>30</v>
      </c>
      <c r="AX231" s="13" t="s">
        <v>73</v>
      </c>
      <c r="AY231" s="236" t="s">
        <v>126</v>
      </c>
    </row>
    <row r="232" s="14" customFormat="1">
      <c r="A232" s="14"/>
      <c r="B232" s="237"/>
      <c r="C232" s="238"/>
      <c r="D232" s="228" t="s">
        <v>136</v>
      </c>
      <c r="E232" s="239" t="s">
        <v>1</v>
      </c>
      <c r="F232" s="240" t="s">
        <v>270</v>
      </c>
      <c r="G232" s="238"/>
      <c r="H232" s="241">
        <v>-23.699999999999999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136</v>
      </c>
      <c r="AU232" s="247" t="s">
        <v>134</v>
      </c>
      <c r="AV232" s="14" t="s">
        <v>134</v>
      </c>
      <c r="AW232" s="14" t="s">
        <v>30</v>
      </c>
      <c r="AX232" s="14" t="s">
        <v>73</v>
      </c>
      <c r="AY232" s="247" t="s">
        <v>126</v>
      </c>
    </row>
    <row r="233" s="15" customFormat="1">
      <c r="A233" s="15"/>
      <c r="B233" s="248"/>
      <c r="C233" s="249"/>
      <c r="D233" s="228" t="s">
        <v>136</v>
      </c>
      <c r="E233" s="250" t="s">
        <v>1</v>
      </c>
      <c r="F233" s="251" t="s">
        <v>178</v>
      </c>
      <c r="G233" s="249"/>
      <c r="H233" s="252">
        <v>177.46800000000002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8" t="s">
        <v>136</v>
      </c>
      <c r="AU233" s="258" t="s">
        <v>134</v>
      </c>
      <c r="AV233" s="15" t="s">
        <v>133</v>
      </c>
      <c r="AW233" s="15" t="s">
        <v>30</v>
      </c>
      <c r="AX233" s="15" t="s">
        <v>78</v>
      </c>
      <c r="AY233" s="258" t="s">
        <v>126</v>
      </c>
    </row>
    <row r="234" s="2" customFormat="1" ht="16.5" customHeight="1">
      <c r="A234" s="38"/>
      <c r="B234" s="39"/>
      <c r="C234" s="212" t="s">
        <v>271</v>
      </c>
      <c r="D234" s="212" t="s">
        <v>129</v>
      </c>
      <c r="E234" s="213" t="s">
        <v>272</v>
      </c>
      <c r="F234" s="214" t="s">
        <v>273</v>
      </c>
      <c r="G234" s="215" t="s">
        <v>169</v>
      </c>
      <c r="H234" s="216">
        <v>23.728999999999999</v>
      </c>
      <c r="I234" s="217"/>
      <c r="J234" s="218">
        <f>ROUND(I234*H234,2)</f>
        <v>0</v>
      </c>
      <c r="K234" s="219"/>
      <c r="L234" s="44"/>
      <c r="M234" s="220" t="s">
        <v>1</v>
      </c>
      <c r="N234" s="221" t="s">
        <v>39</v>
      </c>
      <c r="O234" s="91"/>
      <c r="P234" s="222">
        <f>O234*H234</f>
        <v>0</v>
      </c>
      <c r="Q234" s="222">
        <v>0.021000000000000001</v>
      </c>
      <c r="R234" s="222">
        <f>Q234*H234</f>
        <v>0.498309</v>
      </c>
      <c r="S234" s="222">
        <v>0</v>
      </c>
      <c r="T234" s="22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4" t="s">
        <v>133</v>
      </c>
      <c r="AT234" s="224" t="s">
        <v>129</v>
      </c>
      <c r="AU234" s="224" t="s">
        <v>134</v>
      </c>
      <c r="AY234" s="17" t="s">
        <v>126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134</v>
      </c>
      <c r="BK234" s="225">
        <f>ROUND(I234*H234,2)</f>
        <v>0</v>
      </c>
      <c r="BL234" s="17" t="s">
        <v>133</v>
      </c>
      <c r="BM234" s="224" t="s">
        <v>274</v>
      </c>
    </row>
    <row r="235" s="13" customFormat="1">
      <c r="A235" s="13"/>
      <c r="B235" s="226"/>
      <c r="C235" s="227"/>
      <c r="D235" s="228" t="s">
        <v>136</v>
      </c>
      <c r="E235" s="229" t="s">
        <v>1</v>
      </c>
      <c r="F235" s="230" t="s">
        <v>275</v>
      </c>
      <c r="G235" s="227"/>
      <c r="H235" s="229" t="s">
        <v>1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136</v>
      </c>
      <c r="AU235" s="236" t="s">
        <v>134</v>
      </c>
      <c r="AV235" s="13" t="s">
        <v>78</v>
      </c>
      <c r="AW235" s="13" t="s">
        <v>30</v>
      </c>
      <c r="AX235" s="13" t="s">
        <v>73</v>
      </c>
      <c r="AY235" s="236" t="s">
        <v>126</v>
      </c>
    </row>
    <row r="236" s="14" customFormat="1">
      <c r="A236" s="14"/>
      <c r="B236" s="237"/>
      <c r="C236" s="238"/>
      <c r="D236" s="228" t="s">
        <v>136</v>
      </c>
      <c r="E236" s="239" t="s">
        <v>1</v>
      </c>
      <c r="F236" s="240" t="s">
        <v>276</v>
      </c>
      <c r="G236" s="238"/>
      <c r="H236" s="241">
        <v>25.047000000000001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136</v>
      </c>
      <c r="AU236" s="247" t="s">
        <v>134</v>
      </c>
      <c r="AV236" s="14" t="s">
        <v>134</v>
      </c>
      <c r="AW236" s="14" t="s">
        <v>30</v>
      </c>
      <c r="AX236" s="14" t="s">
        <v>73</v>
      </c>
      <c r="AY236" s="247" t="s">
        <v>126</v>
      </c>
    </row>
    <row r="237" s="14" customFormat="1">
      <c r="A237" s="14"/>
      <c r="B237" s="237"/>
      <c r="C237" s="238"/>
      <c r="D237" s="228" t="s">
        <v>136</v>
      </c>
      <c r="E237" s="239" t="s">
        <v>1</v>
      </c>
      <c r="F237" s="240" t="s">
        <v>277</v>
      </c>
      <c r="G237" s="238"/>
      <c r="H237" s="241">
        <v>-2.6000000000000001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136</v>
      </c>
      <c r="AU237" s="247" t="s">
        <v>134</v>
      </c>
      <c r="AV237" s="14" t="s">
        <v>134</v>
      </c>
      <c r="AW237" s="14" t="s">
        <v>30</v>
      </c>
      <c r="AX237" s="14" t="s">
        <v>73</v>
      </c>
      <c r="AY237" s="247" t="s">
        <v>126</v>
      </c>
    </row>
    <row r="238" s="14" customFormat="1">
      <c r="A238" s="14"/>
      <c r="B238" s="237"/>
      <c r="C238" s="238"/>
      <c r="D238" s="228" t="s">
        <v>136</v>
      </c>
      <c r="E238" s="239" t="s">
        <v>1</v>
      </c>
      <c r="F238" s="240" t="s">
        <v>278</v>
      </c>
      <c r="G238" s="238"/>
      <c r="H238" s="241">
        <v>0.375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136</v>
      </c>
      <c r="AU238" s="247" t="s">
        <v>134</v>
      </c>
      <c r="AV238" s="14" t="s">
        <v>134</v>
      </c>
      <c r="AW238" s="14" t="s">
        <v>30</v>
      </c>
      <c r="AX238" s="14" t="s">
        <v>73</v>
      </c>
      <c r="AY238" s="247" t="s">
        <v>126</v>
      </c>
    </row>
    <row r="239" s="14" customFormat="1">
      <c r="A239" s="14"/>
      <c r="B239" s="237"/>
      <c r="C239" s="238"/>
      <c r="D239" s="228" t="s">
        <v>136</v>
      </c>
      <c r="E239" s="239" t="s">
        <v>1</v>
      </c>
      <c r="F239" s="240" t="s">
        <v>279</v>
      </c>
      <c r="G239" s="238"/>
      <c r="H239" s="241">
        <v>0.90700000000000003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136</v>
      </c>
      <c r="AU239" s="247" t="s">
        <v>134</v>
      </c>
      <c r="AV239" s="14" t="s">
        <v>134</v>
      </c>
      <c r="AW239" s="14" t="s">
        <v>30</v>
      </c>
      <c r="AX239" s="14" t="s">
        <v>73</v>
      </c>
      <c r="AY239" s="247" t="s">
        <v>126</v>
      </c>
    </row>
    <row r="240" s="15" customFormat="1">
      <c r="A240" s="15"/>
      <c r="B240" s="248"/>
      <c r="C240" s="249"/>
      <c r="D240" s="228" t="s">
        <v>136</v>
      </c>
      <c r="E240" s="250" t="s">
        <v>1</v>
      </c>
      <c r="F240" s="251" t="s">
        <v>178</v>
      </c>
      <c r="G240" s="249"/>
      <c r="H240" s="252">
        <v>23.728999999999999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136</v>
      </c>
      <c r="AU240" s="258" t="s">
        <v>134</v>
      </c>
      <c r="AV240" s="15" t="s">
        <v>133</v>
      </c>
      <c r="AW240" s="15" t="s">
        <v>30</v>
      </c>
      <c r="AX240" s="15" t="s">
        <v>78</v>
      </c>
      <c r="AY240" s="258" t="s">
        <v>126</v>
      </c>
    </row>
    <row r="241" s="2" customFormat="1" ht="16.5" customHeight="1">
      <c r="A241" s="38"/>
      <c r="B241" s="39"/>
      <c r="C241" s="212" t="s">
        <v>280</v>
      </c>
      <c r="D241" s="212" t="s">
        <v>129</v>
      </c>
      <c r="E241" s="213" t="s">
        <v>281</v>
      </c>
      <c r="F241" s="214" t="s">
        <v>282</v>
      </c>
      <c r="G241" s="215" t="s">
        <v>169</v>
      </c>
      <c r="H241" s="216">
        <v>3.8999999999999999</v>
      </c>
      <c r="I241" s="217"/>
      <c r="J241" s="218">
        <f>ROUND(I241*H241,2)</f>
        <v>0</v>
      </c>
      <c r="K241" s="219"/>
      <c r="L241" s="44"/>
      <c r="M241" s="220" t="s">
        <v>1</v>
      </c>
      <c r="N241" s="221" t="s">
        <v>39</v>
      </c>
      <c r="O241" s="91"/>
      <c r="P241" s="222">
        <f>O241*H241</f>
        <v>0</v>
      </c>
      <c r="Q241" s="222">
        <v>0.00084999999999999995</v>
      </c>
      <c r="R241" s="222">
        <f>Q241*H241</f>
        <v>0.0033149999999999998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133</v>
      </c>
      <c r="AT241" s="224" t="s">
        <v>129</v>
      </c>
      <c r="AU241" s="224" t="s">
        <v>134</v>
      </c>
      <c r="AY241" s="17" t="s">
        <v>126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134</v>
      </c>
      <c r="BK241" s="225">
        <f>ROUND(I241*H241,2)</f>
        <v>0</v>
      </c>
      <c r="BL241" s="17" t="s">
        <v>133</v>
      </c>
      <c r="BM241" s="224" t="s">
        <v>283</v>
      </c>
    </row>
    <row r="242" s="14" customFormat="1">
      <c r="A242" s="14"/>
      <c r="B242" s="237"/>
      <c r="C242" s="238"/>
      <c r="D242" s="228" t="s">
        <v>136</v>
      </c>
      <c r="E242" s="239" t="s">
        <v>1</v>
      </c>
      <c r="F242" s="240" t="s">
        <v>284</v>
      </c>
      <c r="G242" s="238"/>
      <c r="H242" s="241">
        <v>3.8999999999999999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136</v>
      </c>
      <c r="AU242" s="247" t="s">
        <v>134</v>
      </c>
      <c r="AV242" s="14" t="s">
        <v>134</v>
      </c>
      <c r="AW242" s="14" t="s">
        <v>30</v>
      </c>
      <c r="AX242" s="14" t="s">
        <v>78</v>
      </c>
      <c r="AY242" s="247" t="s">
        <v>126</v>
      </c>
    </row>
    <row r="243" s="2" customFormat="1" ht="24.15" customHeight="1">
      <c r="A243" s="38"/>
      <c r="B243" s="39"/>
      <c r="C243" s="212" t="s">
        <v>285</v>
      </c>
      <c r="D243" s="212" t="s">
        <v>129</v>
      </c>
      <c r="E243" s="213" t="s">
        <v>286</v>
      </c>
      <c r="F243" s="214" t="s">
        <v>287</v>
      </c>
      <c r="G243" s="215" t="s">
        <v>288</v>
      </c>
      <c r="H243" s="216">
        <v>1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39</v>
      </c>
      <c r="O243" s="91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133</v>
      </c>
      <c r="AT243" s="224" t="s">
        <v>129</v>
      </c>
      <c r="AU243" s="224" t="s">
        <v>134</v>
      </c>
      <c r="AY243" s="17" t="s">
        <v>126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134</v>
      </c>
      <c r="BK243" s="225">
        <f>ROUND(I243*H243,2)</f>
        <v>0</v>
      </c>
      <c r="BL243" s="17" t="s">
        <v>133</v>
      </c>
      <c r="BM243" s="224" t="s">
        <v>289</v>
      </c>
    </row>
    <row r="244" s="2" customFormat="1" ht="16.5" customHeight="1">
      <c r="A244" s="38"/>
      <c r="B244" s="39"/>
      <c r="C244" s="212" t="s">
        <v>290</v>
      </c>
      <c r="D244" s="212" t="s">
        <v>129</v>
      </c>
      <c r="E244" s="213" t="s">
        <v>291</v>
      </c>
      <c r="F244" s="214" t="s">
        <v>292</v>
      </c>
      <c r="G244" s="215" t="s">
        <v>147</v>
      </c>
      <c r="H244" s="216">
        <v>0.75900000000000001</v>
      </c>
      <c r="I244" s="217"/>
      <c r="J244" s="218">
        <f>ROUND(I244*H244,2)</f>
        <v>0</v>
      </c>
      <c r="K244" s="219"/>
      <c r="L244" s="44"/>
      <c r="M244" s="220" t="s">
        <v>1</v>
      </c>
      <c r="N244" s="221" t="s">
        <v>39</v>
      </c>
      <c r="O244" s="91"/>
      <c r="P244" s="222">
        <f>O244*H244</f>
        <v>0</v>
      </c>
      <c r="Q244" s="222">
        <v>2.45329</v>
      </c>
      <c r="R244" s="222">
        <f>Q244*H244</f>
        <v>1.86204711</v>
      </c>
      <c r="S244" s="222">
        <v>0</v>
      </c>
      <c r="T244" s="22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133</v>
      </c>
      <c r="AT244" s="224" t="s">
        <v>129</v>
      </c>
      <c r="AU244" s="224" t="s">
        <v>134</v>
      </c>
      <c r="AY244" s="17" t="s">
        <v>126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134</v>
      </c>
      <c r="BK244" s="225">
        <f>ROUND(I244*H244,2)</f>
        <v>0</v>
      </c>
      <c r="BL244" s="17" t="s">
        <v>133</v>
      </c>
      <c r="BM244" s="224" t="s">
        <v>293</v>
      </c>
    </row>
    <row r="245" s="13" customFormat="1">
      <c r="A245" s="13"/>
      <c r="B245" s="226"/>
      <c r="C245" s="227"/>
      <c r="D245" s="228" t="s">
        <v>136</v>
      </c>
      <c r="E245" s="229" t="s">
        <v>1</v>
      </c>
      <c r="F245" s="230" t="s">
        <v>294</v>
      </c>
      <c r="G245" s="227"/>
      <c r="H245" s="229" t="s">
        <v>1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136</v>
      </c>
      <c r="AU245" s="236" t="s">
        <v>134</v>
      </c>
      <c r="AV245" s="13" t="s">
        <v>78</v>
      </c>
      <c r="AW245" s="13" t="s">
        <v>30</v>
      </c>
      <c r="AX245" s="13" t="s">
        <v>73</v>
      </c>
      <c r="AY245" s="236" t="s">
        <v>126</v>
      </c>
    </row>
    <row r="246" s="14" customFormat="1">
      <c r="A246" s="14"/>
      <c r="B246" s="237"/>
      <c r="C246" s="238"/>
      <c r="D246" s="228" t="s">
        <v>136</v>
      </c>
      <c r="E246" s="239" t="s">
        <v>1</v>
      </c>
      <c r="F246" s="240" t="s">
        <v>295</v>
      </c>
      <c r="G246" s="238"/>
      <c r="H246" s="241">
        <v>0.75900000000000001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136</v>
      </c>
      <c r="AU246" s="247" t="s">
        <v>134</v>
      </c>
      <c r="AV246" s="14" t="s">
        <v>134</v>
      </c>
      <c r="AW246" s="14" t="s">
        <v>30</v>
      </c>
      <c r="AX246" s="14" t="s">
        <v>78</v>
      </c>
      <c r="AY246" s="247" t="s">
        <v>126</v>
      </c>
    </row>
    <row r="247" s="2" customFormat="1" ht="16.5" customHeight="1">
      <c r="A247" s="38"/>
      <c r="B247" s="39"/>
      <c r="C247" s="212" t="s">
        <v>296</v>
      </c>
      <c r="D247" s="212" t="s">
        <v>129</v>
      </c>
      <c r="E247" s="213" t="s">
        <v>297</v>
      </c>
      <c r="F247" s="214" t="s">
        <v>298</v>
      </c>
      <c r="G247" s="215" t="s">
        <v>147</v>
      </c>
      <c r="H247" s="216">
        <v>0.035999999999999997</v>
      </c>
      <c r="I247" s="217"/>
      <c r="J247" s="218">
        <f>ROUND(I247*H247,2)</f>
        <v>0</v>
      </c>
      <c r="K247" s="219"/>
      <c r="L247" s="44"/>
      <c r="M247" s="220" t="s">
        <v>1</v>
      </c>
      <c r="N247" s="221" t="s">
        <v>39</v>
      </c>
      <c r="O247" s="91"/>
      <c r="P247" s="222">
        <f>O247*H247</f>
        <v>0</v>
      </c>
      <c r="Q247" s="222">
        <v>2.3010199999999998</v>
      </c>
      <c r="R247" s="222">
        <f>Q247*H247</f>
        <v>0.082836719999999989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133</v>
      </c>
      <c r="AT247" s="224" t="s">
        <v>129</v>
      </c>
      <c r="AU247" s="224" t="s">
        <v>134</v>
      </c>
      <c r="AY247" s="17" t="s">
        <v>126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134</v>
      </c>
      <c r="BK247" s="225">
        <f>ROUND(I247*H247,2)</f>
        <v>0</v>
      </c>
      <c r="BL247" s="17" t="s">
        <v>133</v>
      </c>
      <c r="BM247" s="224" t="s">
        <v>299</v>
      </c>
    </row>
    <row r="248" s="13" customFormat="1">
      <c r="A248" s="13"/>
      <c r="B248" s="226"/>
      <c r="C248" s="227"/>
      <c r="D248" s="228" t="s">
        <v>136</v>
      </c>
      <c r="E248" s="229" t="s">
        <v>1</v>
      </c>
      <c r="F248" s="230" t="s">
        <v>300</v>
      </c>
      <c r="G248" s="227"/>
      <c r="H248" s="229" t="s">
        <v>1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136</v>
      </c>
      <c r="AU248" s="236" t="s">
        <v>134</v>
      </c>
      <c r="AV248" s="13" t="s">
        <v>78</v>
      </c>
      <c r="AW248" s="13" t="s">
        <v>30</v>
      </c>
      <c r="AX248" s="13" t="s">
        <v>73</v>
      </c>
      <c r="AY248" s="236" t="s">
        <v>126</v>
      </c>
    </row>
    <row r="249" s="14" customFormat="1">
      <c r="A249" s="14"/>
      <c r="B249" s="237"/>
      <c r="C249" s="238"/>
      <c r="D249" s="228" t="s">
        <v>136</v>
      </c>
      <c r="E249" s="239" t="s">
        <v>1</v>
      </c>
      <c r="F249" s="240" t="s">
        <v>301</v>
      </c>
      <c r="G249" s="238"/>
      <c r="H249" s="241">
        <v>0.035999999999999997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136</v>
      </c>
      <c r="AU249" s="247" t="s">
        <v>134</v>
      </c>
      <c r="AV249" s="14" t="s">
        <v>134</v>
      </c>
      <c r="AW249" s="14" t="s">
        <v>30</v>
      </c>
      <c r="AX249" s="14" t="s">
        <v>78</v>
      </c>
      <c r="AY249" s="247" t="s">
        <v>126</v>
      </c>
    </row>
    <row r="250" s="2" customFormat="1" ht="16.5" customHeight="1">
      <c r="A250" s="38"/>
      <c r="B250" s="39"/>
      <c r="C250" s="212" t="s">
        <v>302</v>
      </c>
      <c r="D250" s="212" t="s">
        <v>129</v>
      </c>
      <c r="E250" s="213" t="s">
        <v>303</v>
      </c>
      <c r="F250" s="214" t="s">
        <v>304</v>
      </c>
      <c r="G250" s="215" t="s">
        <v>147</v>
      </c>
      <c r="H250" s="216">
        <v>0.75900000000000001</v>
      </c>
      <c r="I250" s="217"/>
      <c r="J250" s="218">
        <f>ROUND(I250*H250,2)</f>
        <v>0</v>
      </c>
      <c r="K250" s="219"/>
      <c r="L250" s="44"/>
      <c r="M250" s="220" t="s">
        <v>1</v>
      </c>
      <c r="N250" s="221" t="s">
        <v>39</v>
      </c>
      <c r="O250" s="91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4" t="s">
        <v>133</v>
      </c>
      <c r="AT250" s="224" t="s">
        <v>129</v>
      </c>
      <c r="AU250" s="224" t="s">
        <v>134</v>
      </c>
      <c r="AY250" s="17" t="s">
        <v>126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134</v>
      </c>
      <c r="BK250" s="225">
        <f>ROUND(I250*H250,2)</f>
        <v>0</v>
      </c>
      <c r="BL250" s="17" t="s">
        <v>133</v>
      </c>
      <c r="BM250" s="224" t="s">
        <v>305</v>
      </c>
    </row>
    <row r="251" s="2" customFormat="1" ht="16.5" customHeight="1">
      <c r="A251" s="38"/>
      <c r="B251" s="39"/>
      <c r="C251" s="212" t="s">
        <v>306</v>
      </c>
      <c r="D251" s="212" t="s">
        <v>129</v>
      </c>
      <c r="E251" s="213" t="s">
        <v>307</v>
      </c>
      <c r="F251" s="214" t="s">
        <v>308</v>
      </c>
      <c r="G251" s="215" t="s">
        <v>162</v>
      </c>
      <c r="H251" s="216">
        <v>0.067000000000000004</v>
      </c>
      <c r="I251" s="217"/>
      <c r="J251" s="218">
        <f>ROUND(I251*H251,2)</f>
        <v>0</v>
      </c>
      <c r="K251" s="219"/>
      <c r="L251" s="44"/>
      <c r="M251" s="220" t="s">
        <v>1</v>
      </c>
      <c r="N251" s="221" t="s">
        <v>39</v>
      </c>
      <c r="O251" s="91"/>
      <c r="P251" s="222">
        <f>O251*H251</f>
        <v>0</v>
      </c>
      <c r="Q251" s="222">
        <v>1.06277</v>
      </c>
      <c r="R251" s="222">
        <f>Q251*H251</f>
        <v>0.071205589999999999</v>
      </c>
      <c r="S251" s="222">
        <v>0</v>
      </c>
      <c r="T251" s="22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4" t="s">
        <v>133</v>
      </c>
      <c r="AT251" s="224" t="s">
        <v>129</v>
      </c>
      <c r="AU251" s="224" t="s">
        <v>134</v>
      </c>
      <c r="AY251" s="17" t="s">
        <v>126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134</v>
      </c>
      <c r="BK251" s="225">
        <f>ROUND(I251*H251,2)</f>
        <v>0</v>
      </c>
      <c r="BL251" s="17" t="s">
        <v>133</v>
      </c>
      <c r="BM251" s="224" t="s">
        <v>309</v>
      </c>
    </row>
    <row r="252" s="13" customFormat="1">
      <c r="A252" s="13"/>
      <c r="B252" s="226"/>
      <c r="C252" s="227"/>
      <c r="D252" s="228" t="s">
        <v>136</v>
      </c>
      <c r="E252" s="229" t="s">
        <v>1</v>
      </c>
      <c r="F252" s="230" t="s">
        <v>294</v>
      </c>
      <c r="G252" s="227"/>
      <c r="H252" s="229" t="s">
        <v>1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136</v>
      </c>
      <c r="AU252" s="236" t="s">
        <v>134</v>
      </c>
      <c r="AV252" s="13" t="s">
        <v>78</v>
      </c>
      <c r="AW252" s="13" t="s">
        <v>30</v>
      </c>
      <c r="AX252" s="13" t="s">
        <v>73</v>
      </c>
      <c r="AY252" s="236" t="s">
        <v>126</v>
      </c>
    </row>
    <row r="253" s="14" customFormat="1">
      <c r="A253" s="14"/>
      <c r="B253" s="237"/>
      <c r="C253" s="238"/>
      <c r="D253" s="228" t="s">
        <v>136</v>
      </c>
      <c r="E253" s="239" t="s">
        <v>1</v>
      </c>
      <c r="F253" s="240" t="s">
        <v>310</v>
      </c>
      <c r="G253" s="238"/>
      <c r="H253" s="241">
        <v>0.067000000000000004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136</v>
      </c>
      <c r="AU253" s="247" t="s">
        <v>134</v>
      </c>
      <c r="AV253" s="14" t="s">
        <v>134</v>
      </c>
      <c r="AW253" s="14" t="s">
        <v>30</v>
      </c>
      <c r="AX253" s="14" t="s">
        <v>78</v>
      </c>
      <c r="AY253" s="247" t="s">
        <v>126</v>
      </c>
    </row>
    <row r="254" s="2" customFormat="1" ht="16.5" customHeight="1">
      <c r="A254" s="38"/>
      <c r="B254" s="39"/>
      <c r="C254" s="212" t="s">
        <v>311</v>
      </c>
      <c r="D254" s="212" t="s">
        <v>129</v>
      </c>
      <c r="E254" s="213" t="s">
        <v>312</v>
      </c>
      <c r="F254" s="214" t="s">
        <v>313</v>
      </c>
      <c r="G254" s="215" t="s">
        <v>147</v>
      </c>
      <c r="H254" s="216">
        <v>1.1830000000000001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39</v>
      </c>
      <c r="O254" s="91"/>
      <c r="P254" s="222">
        <f>O254*H254</f>
        <v>0</v>
      </c>
      <c r="Q254" s="222">
        <v>0.20000000000000001</v>
      </c>
      <c r="R254" s="222">
        <f>Q254*H254</f>
        <v>0.23660000000000003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133</v>
      </c>
      <c r="AT254" s="224" t="s">
        <v>129</v>
      </c>
      <c r="AU254" s="224" t="s">
        <v>134</v>
      </c>
      <c r="AY254" s="17" t="s">
        <v>126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134</v>
      </c>
      <c r="BK254" s="225">
        <f>ROUND(I254*H254,2)</f>
        <v>0</v>
      </c>
      <c r="BL254" s="17" t="s">
        <v>133</v>
      </c>
      <c r="BM254" s="224" t="s">
        <v>314</v>
      </c>
    </row>
    <row r="255" s="13" customFormat="1">
      <c r="A255" s="13"/>
      <c r="B255" s="226"/>
      <c r="C255" s="227"/>
      <c r="D255" s="228" t="s">
        <v>136</v>
      </c>
      <c r="E255" s="229" t="s">
        <v>1</v>
      </c>
      <c r="F255" s="230" t="s">
        <v>315</v>
      </c>
      <c r="G255" s="227"/>
      <c r="H255" s="229" t="s">
        <v>1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136</v>
      </c>
      <c r="AU255" s="236" t="s">
        <v>134</v>
      </c>
      <c r="AV255" s="13" t="s">
        <v>78</v>
      </c>
      <c r="AW255" s="13" t="s">
        <v>30</v>
      </c>
      <c r="AX255" s="13" t="s">
        <v>73</v>
      </c>
      <c r="AY255" s="236" t="s">
        <v>126</v>
      </c>
    </row>
    <row r="256" s="14" customFormat="1">
      <c r="A256" s="14"/>
      <c r="B256" s="237"/>
      <c r="C256" s="238"/>
      <c r="D256" s="228" t="s">
        <v>136</v>
      </c>
      <c r="E256" s="239" t="s">
        <v>1</v>
      </c>
      <c r="F256" s="240" t="s">
        <v>316</v>
      </c>
      <c r="G256" s="238"/>
      <c r="H256" s="241">
        <v>1.1830000000000001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136</v>
      </c>
      <c r="AU256" s="247" t="s">
        <v>134</v>
      </c>
      <c r="AV256" s="14" t="s">
        <v>134</v>
      </c>
      <c r="AW256" s="14" t="s">
        <v>30</v>
      </c>
      <c r="AX256" s="14" t="s">
        <v>78</v>
      </c>
      <c r="AY256" s="247" t="s">
        <v>126</v>
      </c>
    </row>
    <row r="257" s="12" customFormat="1" ht="22.8" customHeight="1">
      <c r="A257" s="12"/>
      <c r="B257" s="196"/>
      <c r="C257" s="197"/>
      <c r="D257" s="198" t="s">
        <v>72</v>
      </c>
      <c r="E257" s="210" t="s">
        <v>172</v>
      </c>
      <c r="F257" s="210" t="s">
        <v>317</v>
      </c>
      <c r="G257" s="197"/>
      <c r="H257" s="197"/>
      <c r="I257" s="200"/>
      <c r="J257" s="211">
        <f>BK257</f>
        <v>0</v>
      </c>
      <c r="K257" s="197"/>
      <c r="L257" s="202"/>
      <c r="M257" s="203"/>
      <c r="N257" s="204"/>
      <c r="O257" s="204"/>
      <c r="P257" s="205">
        <f>SUM(P258:P334)</f>
        <v>0</v>
      </c>
      <c r="Q257" s="204"/>
      <c r="R257" s="205">
        <f>SUM(R258:R334)</f>
        <v>0.011899999999999999</v>
      </c>
      <c r="S257" s="204"/>
      <c r="T257" s="206">
        <f>SUM(T258:T334)</f>
        <v>23.906771999999997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7" t="s">
        <v>78</v>
      </c>
      <c r="AT257" s="208" t="s">
        <v>72</v>
      </c>
      <c r="AU257" s="208" t="s">
        <v>78</v>
      </c>
      <c r="AY257" s="207" t="s">
        <v>126</v>
      </c>
      <c r="BK257" s="209">
        <f>SUM(BK258:BK334)</f>
        <v>0</v>
      </c>
    </row>
    <row r="258" s="2" customFormat="1" ht="21.75" customHeight="1">
      <c r="A258" s="38"/>
      <c r="B258" s="39"/>
      <c r="C258" s="212" t="s">
        <v>318</v>
      </c>
      <c r="D258" s="212" t="s">
        <v>129</v>
      </c>
      <c r="E258" s="213" t="s">
        <v>319</v>
      </c>
      <c r="F258" s="214" t="s">
        <v>320</v>
      </c>
      <c r="G258" s="215" t="s">
        <v>169</v>
      </c>
      <c r="H258" s="216">
        <v>70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39</v>
      </c>
      <c r="O258" s="91"/>
      <c r="P258" s="222">
        <f>O258*H258</f>
        <v>0</v>
      </c>
      <c r="Q258" s="222">
        <v>0.00012999999999999999</v>
      </c>
      <c r="R258" s="222">
        <f>Q258*H258</f>
        <v>0.0090999999999999987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133</v>
      </c>
      <c r="AT258" s="224" t="s">
        <v>129</v>
      </c>
      <c r="AU258" s="224" t="s">
        <v>134</v>
      </c>
      <c r="AY258" s="17" t="s">
        <v>126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134</v>
      </c>
      <c r="BK258" s="225">
        <f>ROUND(I258*H258,2)</f>
        <v>0</v>
      </c>
      <c r="BL258" s="17" t="s">
        <v>133</v>
      </c>
      <c r="BM258" s="224" t="s">
        <v>321</v>
      </c>
    </row>
    <row r="259" s="2" customFormat="1" ht="16.5" customHeight="1">
      <c r="A259" s="38"/>
      <c r="B259" s="39"/>
      <c r="C259" s="212" t="s">
        <v>322</v>
      </c>
      <c r="D259" s="212" t="s">
        <v>129</v>
      </c>
      <c r="E259" s="213" t="s">
        <v>323</v>
      </c>
      <c r="F259" s="214" t="s">
        <v>324</v>
      </c>
      <c r="G259" s="215" t="s">
        <v>169</v>
      </c>
      <c r="H259" s="216">
        <v>70</v>
      </c>
      <c r="I259" s="217"/>
      <c r="J259" s="218">
        <f>ROUND(I259*H259,2)</f>
        <v>0</v>
      </c>
      <c r="K259" s="219"/>
      <c r="L259" s="44"/>
      <c r="M259" s="220" t="s">
        <v>1</v>
      </c>
      <c r="N259" s="221" t="s">
        <v>39</v>
      </c>
      <c r="O259" s="91"/>
      <c r="P259" s="222">
        <f>O259*H259</f>
        <v>0</v>
      </c>
      <c r="Q259" s="222">
        <v>4.0000000000000003E-05</v>
      </c>
      <c r="R259" s="222">
        <f>Q259*H259</f>
        <v>0.0028000000000000004</v>
      </c>
      <c r="S259" s="222">
        <v>0</v>
      </c>
      <c r="T259" s="22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133</v>
      </c>
      <c r="AT259" s="224" t="s">
        <v>129</v>
      </c>
      <c r="AU259" s="224" t="s">
        <v>134</v>
      </c>
      <c r="AY259" s="17" t="s">
        <v>126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134</v>
      </c>
      <c r="BK259" s="225">
        <f>ROUND(I259*H259,2)</f>
        <v>0</v>
      </c>
      <c r="BL259" s="17" t="s">
        <v>133</v>
      </c>
      <c r="BM259" s="224" t="s">
        <v>325</v>
      </c>
    </row>
    <row r="260" s="2" customFormat="1" ht="16.5" customHeight="1">
      <c r="A260" s="38"/>
      <c r="B260" s="39"/>
      <c r="C260" s="212" t="s">
        <v>326</v>
      </c>
      <c r="D260" s="212" t="s">
        <v>129</v>
      </c>
      <c r="E260" s="213" t="s">
        <v>327</v>
      </c>
      <c r="F260" s="214" t="s">
        <v>328</v>
      </c>
      <c r="G260" s="215" t="s">
        <v>169</v>
      </c>
      <c r="H260" s="216">
        <v>38.174999999999997</v>
      </c>
      <c r="I260" s="217"/>
      <c r="J260" s="218">
        <f>ROUND(I260*H260,2)</f>
        <v>0</v>
      </c>
      <c r="K260" s="219"/>
      <c r="L260" s="44"/>
      <c r="M260" s="220" t="s">
        <v>1</v>
      </c>
      <c r="N260" s="221" t="s">
        <v>39</v>
      </c>
      <c r="O260" s="91"/>
      <c r="P260" s="222">
        <f>O260*H260</f>
        <v>0</v>
      </c>
      <c r="Q260" s="222">
        <v>0</v>
      </c>
      <c r="R260" s="222">
        <f>Q260*H260</f>
        <v>0</v>
      </c>
      <c r="S260" s="222">
        <v>0.13100000000000001</v>
      </c>
      <c r="T260" s="223">
        <f>S260*H260</f>
        <v>5.0009249999999996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4" t="s">
        <v>133</v>
      </c>
      <c r="AT260" s="224" t="s">
        <v>129</v>
      </c>
      <c r="AU260" s="224" t="s">
        <v>134</v>
      </c>
      <c r="AY260" s="17" t="s">
        <v>126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7" t="s">
        <v>134</v>
      </c>
      <c r="BK260" s="225">
        <f>ROUND(I260*H260,2)</f>
        <v>0</v>
      </c>
      <c r="BL260" s="17" t="s">
        <v>133</v>
      </c>
      <c r="BM260" s="224" t="s">
        <v>329</v>
      </c>
    </row>
    <row r="261" s="14" customFormat="1">
      <c r="A261" s="14"/>
      <c r="B261" s="237"/>
      <c r="C261" s="238"/>
      <c r="D261" s="228" t="s">
        <v>136</v>
      </c>
      <c r="E261" s="239" t="s">
        <v>1</v>
      </c>
      <c r="F261" s="240" t="s">
        <v>330</v>
      </c>
      <c r="G261" s="238"/>
      <c r="H261" s="241">
        <v>45.375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136</v>
      </c>
      <c r="AU261" s="247" t="s">
        <v>134</v>
      </c>
      <c r="AV261" s="14" t="s">
        <v>134</v>
      </c>
      <c r="AW261" s="14" t="s">
        <v>30</v>
      </c>
      <c r="AX261" s="14" t="s">
        <v>73</v>
      </c>
      <c r="AY261" s="247" t="s">
        <v>126</v>
      </c>
    </row>
    <row r="262" s="14" customFormat="1">
      <c r="A262" s="14"/>
      <c r="B262" s="237"/>
      <c r="C262" s="238"/>
      <c r="D262" s="228" t="s">
        <v>136</v>
      </c>
      <c r="E262" s="239" t="s">
        <v>1</v>
      </c>
      <c r="F262" s="240" t="s">
        <v>331</v>
      </c>
      <c r="G262" s="238"/>
      <c r="H262" s="241">
        <v>-7.2000000000000002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136</v>
      </c>
      <c r="AU262" s="247" t="s">
        <v>134</v>
      </c>
      <c r="AV262" s="14" t="s">
        <v>134</v>
      </c>
      <c r="AW262" s="14" t="s">
        <v>30</v>
      </c>
      <c r="AX262" s="14" t="s">
        <v>73</v>
      </c>
      <c r="AY262" s="247" t="s">
        <v>126</v>
      </c>
    </row>
    <row r="263" s="15" customFormat="1">
      <c r="A263" s="15"/>
      <c r="B263" s="248"/>
      <c r="C263" s="249"/>
      <c r="D263" s="228" t="s">
        <v>136</v>
      </c>
      <c r="E263" s="250" t="s">
        <v>1</v>
      </c>
      <c r="F263" s="251" t="s">
        <v>178</v>
      </c>
      <c r="G263" s="249"/>
      <c r="H263" s="252">
        <v>38.174999999999997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8" t="s">
        <v>136</v>
      </c>
      <c r="AU263" s="258" t="s">
        <v>134</v>
      </c>
      <c r="AV263" s="15" t="s">
        <v>133</v>
      </c>
      <c r="AW263" s="15" t="s">
        <v>30</v>
      </c>
      <c r="AX263" s="15" t="s">
        <v>78</v>
      </c>
      <c r="AY263" s="258" t="s">
        <v>126</v>
      </c>
    </row>
    <row r="264" s="2" customFormat="1" ht="21.75" customHeight="1">
      <c r="A264" s="38"/>
      <c r="B264" s="39"/>
      <c r="C264" s="212" t="s">
        <v>332</v>
      </c>
      <c r="D264" s="212" t="s">
        <v>129</v>
      </c>
      <c r="E264" s="213" t="s">
        <v>333</v>
      </c>
      <c r="F264" s="214" t="s">
        <v>334</v>
      </c>
      <c r="G264" s="215" t="s">
        <v>147</v>
      </c>
      <c r="H264" s="216">
        <v>2.5299999999999998</v>
      </c>
      <c r="I264" s="217"/>
      <c r="J264" s="218">
        <f>ROUND(I264*H264,2)</f>
        <v>0</v>
      </c>
      <c r="K264" s="219"/>
      <c r="L264" s="44"/>
      <c r="M264" s="220" t="s">
        <v>1</v>
      </c>
      <c r="N264" s="221" t="s">
        <v>39</v>
      </c>
      <c r="O264" s="91"/>
      <c r="P264" s="222">
        <f>O264*H264</f>
        <v>0</v>
      </c>
      <c r="Q264" s="222">
        <v>0</v>
      </c>
      <c r="R264" s="222">
        <f>Q264*H264</f>
        <v>0</v>
      </c>
      <c r="S264" s="222">
        <v>2.2000000000000002</v>
      </c>
      <c r="T264" s="223">
        <f>S264*H264</f>
        <v>5.5659999999999998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4" t="s">
        <v>133</v>
      </c>
      <c r="AT264" s="224" t="s">
        <v>129</v>
      </c>
      <c r="AU264" s="224" t="s">
        <v>134</v>
      </c>
      <c r="AY264" s="17" t="s">
        <v>126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7" t="s">
        <v>134</v>
      </c>
      <c r="BK264" s="225">
        <f>ROUND(I264*H264,2)</f>
        <v>0</v>
      </c>
      <c r="BL264" s="17" t="s">
        <v>133</v>
      </c>
      <c r="BM264" s="224" t="s">
        <v>335</v>
      </c>
    </row>
    <row r="265" s="14" customFormat="1">
      <c r="A265" s="14"/>
      <c r="B265" s="237"/>
      <c r="C265" s="238"/>
      <c r="D265" s="228" t="s">
        <v>136</v>
      </c>
      <c r="E265" s="239" t="s">
        <v>1</v>
      </c>
      <c r="F265" s="240" t="s">
        <v>336</v>
      </c>
      <c r="G265" s="238"/>
      <c r="H265" s="241">
        <v>2.5299999999999998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136</v>
      </c>
      <c r="AU265" s="247" t="s">
        <v>134</v>
      </c>
      <c r="AV265" s="14" t="s">
        <v>134</v>
      </c>
      <c r="AW265" s="14" t="s">
        <v>30</v>
      </c>
      <c r="AX265" s="14" t="s">
        <v>78</v>
      </c>
      <c r="AY265" s="247" t="s">
        <v>126</v>
      </c>
    </row>
    <row r="266" s="2" customFormat="1" ht="16.5" customHeight="1">
      <c r="A266" s="38"/>
      <c r="B266" s="39"/>
      <c r="C266" s="212" t="s">
        <v>337</v>
      </c>
      <c r="D266" s="212" t="s">
        <v>129</v>
      </c>
      <c r="E266" s="213" t="s">
        <v>338</v>
      </c>
      <c r="F266" s="214" t="s">
        <v>339</v>
      </c>
      <c r="G266" s="215" t="s">
        <v>169</v>
      </c>
      <c r="H266" s="216">
        <v>28.869</v>
      </c>
      <c r="I266" s="217"/>
      <c r="J266" s="218">
        <f>ROUND(I266*H266,2)</f>
        <v>0</v>
      </c>
      <c r="K266" s="219"/>
      <c r="L266" s="44"/>
      <c r="M266" s="220" t="s">
        <v>1</v>
      </c>
      <c r="N266" s="221" t="s">
        <v>39</v>
      </c>
      <c r="O266" s="91"/>
      <c r="P266" s="222">
        <f>O266*H266</f>
        <v>0</v>
      </c>
      <c r="Q266" s="222">
        <v>0</v>
      </c>
      <c r="R266" s="222">
        <f>Q266*H266</f>
        <v>0</v>
      </c>
      <c r="S266" s="222">
        <v>0.089999999999999997</v>
      </c>
      <c r="T266" s="223">
        <f>S266*H266</f>
        <v>2.5982099999999999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4" t="s">
        <v>133</v>
      </c>
      <c r="AT266" s="224" t="s">
        <v>129</v>
      </c>
      <c r="AU266" s="224" t="s">
        <v>134</v>
      </c>
      <c r="AY266" s="17" t="s">
        <v>126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134</v>
      </c>
      <c r="BK266" s="225">
        <f>ROUND(I266*H266,2)</f>
        <v>0</v>
      </c>
      <c r="BL266" s="17" t="s">
        <v>133</v>
      </c>
      <c r="BM266" s="224" t="s">
        <v>340</v>
      </c>
    </row>
    <row r="267" s="14" customFormat="1">
      <c r="A267" s="14"/>
      <c r="B267" s="237"/>
      <c r="C267" s="238"/>
      <c r="D267" s="228" t="s">
        <v>136</v>
      </c>
      <c r="E267" s="239" t="s">
        <v>1</v>
      </c>
      <c r="F267" s="240" t="s">
        <v>341</v>
      </c>
      <c r="G267" s="238"/>
      <c r="H267" s="241">
        <v>28.869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136</v>
      </c>
      <c r="AU267" s="247" t="s">
        <v>134</v>
      </c>
      <c r="AV267" s="14" t="s">
        <v>134</v>
      </c>
      <c r="AW267" s="14" t="s">
        <v>30</v>
      </c>
      <c r="AX267" s="14" t="s">
        <v>78</v>
      </c>
      <c r="AY267" s="247" t="s">
        <v>126</v>
      </c>
    </row>
    <row r="268" s="2" customFormat="1" ht="16.5" customHeight="1">
      <c r="A268" s="38"/>
      <c r="B268" s="39"/>
      <c r="C268" s="212" t="s">
        <v>342</v>
      </c>
      <c r="D268" s="212" t="s">
        <v>129</v>
      </c>
      <c r="E268" s="213" t="s">
        <v>343</v>
      </c>
      <c r="F268" s="214" t="s">
        <v>344</v>
      </c>
      <c r="G268" s="215" t="s">
        <v>169</v>
      </c>
      <c r="H268" s="216">
        <v>5.8719999999999999</v>
      </c>
      <c r="I268" s="217"/>
      <c r="J268" s="218">
        <f>ROUND(I268*H268,2)</f>
        <v>0</v>
      </c>
      <c r="K268" s="219"/>
      <c r="L268" s="44"/>
      <c r="M268" s="220" t="s">
        <v>1</v>
      </c>
      <c r="N268" s="221" t="s">
        <v>39</v>
      </c>
      <c r="O268" s="91"/>
      <c r="P268" s="222">
        <f>O268*H268</f>
        <v>0</v>
      </c>
      <c r="Q268" s="222">
        <v>0</v>
      </c>
      <c r="R268" s="222">
        <f>Q268*H268</f>
        <v>0</v>
      </c>
      <c r="S268" s="222">
        <v>0.035000000000000003</v>
      </c>
      <c r="T268" s="223">
        <f>S268*H268</f>
        <v>0.20552000000000001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4" t="s">
        <v>133</v>
      </c>
      <c r="AT268" s="224" t="s">
        <v>129</v>
      </c>
      <c r="AU268" s="224" t="s">
        <v>134</v>
      </c>
      <c r="AY268" s="17" t="s">
        <v>126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7" t="s">
        <v>134</v>
      </c>
      <c r="BK268" s="225">
        <f>ROUND(I268*H268,2)</f>
        <v>0</v>
      </c>
      <c r="BL268" s="17" t="s">
        <v>133</v>
      </c>
      <c r="BM268" s="224" t="s">
        <v>345</v>
      </c>
    </row>
    <row r="269" s="14" customFormat="1">
      <c r="A269" s="14"/>
      <c r="B269" s="237"/>
      <c r="C269" s="238"/>
      <c r="D269" s="228" t="s">
        <v>136</v>
      </c>
      <c r="E269" s="239" t="s">
        <v>1</v>
      </c>
      <c r="F269" s="240" t="s">
        <v>346</v>
      </c>
      <c r="G269" s="238"/>
      <c r="H269" s="241">
        <v>1.5589999999999999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136</v>
      </c>
      <c r="AU269" s="247" t="s">
        <v>134</v>
      </c>
      <c r="AV269" s="14" t="s">
        <v>134</v>
      </c>
      <c r="AW269" s="14" t="s">
        <v>30</v>
      </c>
      <c r="AX269" s="14" t="s">
        <v>73</v>
      </c>
      <c r="AY269" s="247" t="s">
        <v>126</v>
      </c>
    </row>
    <row r="270" s="14" customFormat="1">
      <c r="A270" s="14"/>
      <c r="B270" s="237"/>
      <c r="C270" s="238"/>
      <c r="D270" s="228" t="s">
        <v>136</v>
      </c>
      <c r="E270" s="239" t="s">
        <v>1</v>
      </c>
      <c r="F270" s="240" t="s">
        <v>347</v>
      </c>
      <c r="G270" s="238"/>
      <c r="H270" s="241">
        <v>2.8570000000000002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136</v>
      </c>
      <c r="AU270" s="247" t="s">
        <v>134</v>
      </c>
      <c r="AV270" s="14" t="s">
        <v>134</v>
      </c>
      <c r="AW270" s="14" t="s">
        <v>30</v>
      </c>
      <c r="AX270" s="14" t="s">
        <v>73</v>
      </c>
      <c r="AY270" s="247" t="s">
        <v>126</v>
      </c>
    </row>
    <row r="271" s="14" customFormat="1">
      <c r="A271" s="14"/>
      <c r="B271" s="237"/>
      <c r="C271" s="238"/>
      <c r="D271" s="228" t="s">
        <v>136</v>
      </c>
      <c r="E271" s="239" t="s">
        <v>1</v>
      </c>
      <c r="F271" s="240" t="s">
        <v>348</v>
      </c>
      <c r="G271" s="238"/>
      <c r="H271" s="241">
        <v>1.456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136</v>
      </c>
      <c r="AU271" s="247" t="s">
        <v>134</v>
      </c>
      <c r="AV271" s="14" t="s">
        <v>134</v>
      </c>
      <c r="AW271" s="14" t="s">
        <v>30</v>
      </c>
      <c r="AX271" s="14" t="s">
        <v>73</v>
      </c>
      <c r="AY271" s="247" t="s">
        <v>126</v>
      </c>
    </row>
    <row r="272" s="15" customFormat="1">
      <c r="A272" s="15"/>
      <c r="B272" s="248"/>
      <c r="C272" s="249"/>
      <c r="D272" s="228" t="s">
        <v>136</v>
      </c>
      <c r="E272" s="250" t="s">
        <v>1</v>
      </c>
      <c r="F272" s="251" t="s">
        <v>178</v>
      </c>
      <c r="G272" s="249"/>
      <c r="H272" s="252">
        <v>5.8719999999999999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8" t="s">
        <v>136</v>
      </c>
      <c r="AU272" s="258" t="s">
        <v>134</v>
      </c>
      <c r="AV272" s="15" t="s">
        <v>133</v>
      </c>
      <c r="AW272" s="15" t="s">
        <v>30</v>
      </c>
      <c r="AX272" s="15" t="s">
        <v>78</v>
      </c>
      <c r="AY272" s="258" t="s">
        <v>126</v>
      </c>
    </row>
    <row r="273" s="2" customFormat="1" ht="16.5" customHeight="1">
      <c r="A273" s="38"/>
      <c r="B273" s="39"/>
      <c r="C273" s="212" t="s">
        <v>349</v>
      </c>
      <c r="D273" s="212" t="s">
        <v>129</v>
      </c>
      <c r="E273" s="213" t="s">
        <v>350</v>
      </c>
      <c r="F273" s="214" t="s">
        <v>351</v>
      </c>
      <c r="G273" s="215" t="s">
        <v>147</v>
      </c>
      <c r="H273" s="216">
        <v>1.1830000000000001</v>
      </c>
      <c r="I273" s="217"/>
      <c r="J273" s="218">
        <f>ROUND(I273*H273,2)</f>
        <v>0</v>
      </c>
      <c r="K273" s="219"/>
      <c r="L273" s="44"/>
      <c r="M273" s="220" t="s">
        <v>1</v>
      </c>
      <c r="N273" s="221" t="s">
        <v>39</v>
      </c>
      <c r="O273" s="91"/>
      <c r="P273" s="222">
        <f>O273*H273</f>
        <v>0</v>
      </c>
      <c r="Q273" s="222">
        <v>0</v>
      </c>
      <c r="R273" s="222">
        <f>Q273*H273</f>
        <v>0</v>
      </c>
      <c r="S273" s="222">
        <v>1.3999999999999999</v>
      </c>
      <c r="T273" s="223">
        <f>S273*H273</f>
        <v>1.6561999999999999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4" t="s">
        <v>133</v>
      </c>
      <c r="AT273" s="224" t="s">
        <v>129</v>
      </c>
      <c r="AU273" s="224" t="s">
        <v>134</v>
      </c>
      <c r="AY273" s="17" t="s">
        <v>126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7" t="s">
        <v>134</v>
      </c>
      <c r="BK273" s="225">
        <f>ROUND(I273*H273,2)</f>
        <v>0</v>
      </c>
      <c r="BL273" s="17" t="s">
        <v>133</v>
      </c>
      <c r="BM273" s="224" t="s">
        <v>352</v>
      </c>
    </row>
    <row r="274" s="13" customFormat="1">
      <c r="A274" s="13"/>
      <c r="B274" s="226"/>
      <c r="C274" s="227"/>
      <c r="D274" s="228" t="s">
        <v>136</v>
      </c>
      <c r="E274" s="229" t="s">
        <v>1</v>
      </c>
      <c r="F274" s="230" t="s">
        <v>353</v>
      </c>
      <c r="G274" s="227"/>
      <c r="H274" s="229" t="s">
        <v>1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136</v>
      </c>
      <c r="AU274" s="236" t="s">
        <v>134</v>
      </c>
      <c r="AV274" s="13" t="s">
        <v>78</v>
      </c>
      <c r="AW274" s="13" t="s">
        <v>30</v>
      </c>
      <c r="AX274" s="13" t="s">
        <v>73</v>
      </c>
      <c r="AY274" s="236" t="s">
        <v>126</v>
      </c>
    </row>
    <row r="275" s="14" customFormat="1">
      <c r="A275" s="14"/>
      <c r="B275" s="237"/>
      <c r="C275" s="238"/>
      <c r="D275" s="228" t="s">
        <v>136</v>
      </c>
      <c r="E275" s="239" t="s">
        <v>1</v>
      </c>
      <c r="F275" s="240" t="s">
        <v>316</v>
      </c>
      <c r="G275" s="238"/>
      <c r="H275" s="241">
        <v>1.1830000000000001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136</v>
      </c>
      <c r="AU275" s="247" t="s">
        <v>134</v>
      </c>
      <c r="AV275" s="14" t="s">
        <v>134</v>
      </c>
      <c r="AW275" s="14" t="s">
        <v>30</v>
      </c>
      <c r="AX275" s="14" t="s">
        <v>78</v>
      </c>
      <c r="AY275" s="247" t="s">
        <v>126</v>
      </c>
    </row>
    <row r="276" s="2" customFormat="1" ht="16.5" customHeight="1">
      <c r="A276" s="38"/>
      <c r="B276" s="39"/>
      <c r="C276" s="212" t="s">
        <v>354</v>
      </c>
      <c r="D276" s="212" t="s">
        <v>129</v>
      </c>
      <c r="E276" s="213" t="s">
        <v>355</v>
      </c>
      <c r="F276" s="214" t="s">
        <v>356</v>
      </c>
      <c r="G276" s="215" t="s">
        <v>169</v>
      </c>
      <c r="H276" s="216">
        <v>2.3999999999999999</v>
      </c>
      <c r="I276" s="217"/>
      <c r="J276" s="218">
        <f>ROUND(I276*H276,2)</f>
        <v>0</v>
      </c>
      <c r="K276" s="219"/>
      <c r="L276" s="44"/>
      <c r="M276" s="220" t="s">
        <v>1</v>
      </c>
      <c r="N276" s="221" t="s">
        <v>39</v>
      </c>
      <c r="O276" s="91"/>
      <c r="P276" s="222">
        <f>O276*H276</f>
        <v>0</v>
      </c>
      <c r="Q276" s="222">
        <v>0</v>
      </c>
      <c r="R276" s="222">
        <f>Q276*H276</f>
        <v>0</v>
      </c>
      <c r="S276" s="222">
        <v>0.055</v>
      </c>
      <c r="T276" s="223">
        <f>S276*H276</f>
        <v>0.13200000000000001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4" t="s">
        <v>133</v>
      </c>
      <c r="AT276" s="224" t="s">
        <v>129</v>
      </c>
      <c r="AU276" s="224" t="s">
        <v>134</v>
      </c>
      <c r="AY276" s="17" t="s">
        <v>126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134</v>
      </c>
      <c r="BK276" s="225">
        <f>ROUND(I276*H276,2)</f>
        <v>0</v>
      </c>
      <c r="BL276" s="17" t="s">
        <v>133</v>
      </c>
      <c r="BM276" s="224" t="s">
        <v>357</v>
      </c>
    </row>
    <row r="277" s="14" customFormat="1">
      <c r="A277" s="14"/>
      <c r="B277" s="237"/>
      <c r="C277" s="238"/>
      <c r="D277" s="228" t="s">
        <v>136</v>
      </c>
      <c r="E277" s="239" t="s">
        <v>1</v>
      </c>
      <c r="F277" s="240" t="s">
        <v>194</v>
      </c>
      <c r="G277" s="238"/>
      <c r="H277" s="241">
        <v>2.3999999999999999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136</v>
      </c>
      <c r="AU277" s="247" t="s">
        <v>134</v>
      </c>
      <c r="AV277" s="14" t="s">
        <v>134</v>
      </c>
      <c r="AW277" s="14" t="s">
        <v>30</v>
      </c>
      <c r="AX277" s="14" t="s">
        <v>78</v>
      </c>
      <c r="AY277" s="247" t="s">
        <v>126</v>
      </c>
    </row>
    <row r="278" s="2" customFormat="1" ht="16.5" customHeight="1">
      <c r="A278" s="38"/>
      <c r="B278" s="39"/>
      <c r="C278" s="212" t="s">
        <v>358</v>
      </c>
      <c r="D278" s="212" t="s">
        <v>129</v>
      </c>
      <c r="E278" s="213" t="s">
        <v>359</v>
      </c>
      <c r="F278" s="214" t="s">
        <v>360</v>
      </c>
      <c r="G278" s="215" t="s">
        <v>169</v>
      </c>
      <c r="H278" s="216">
        <v>2.4780000000000002</v>
      </c>
      <c r="I278" s="217"/>
      <c r="J278" s="218">
        <f>ROUND(I278*H278,2)</f>
        <v>0</v>
      </c>
      <c r="K278" s="219"/>
      <c r="L278" s="44"/>
      <c r="M278" s="220" t="s">
        <v>1</v>
      </c>
      <c r="N278" s="221" t="s">
        <v>39</v>
      </c>
      <c r="O278" s="91"/>
      <c r="P278" s="222">
        <f>O278*H278</f>
        <v>0</v>
      </c>
      <c r="Q278" s="222">
        <v>0</v>
      </c>
      <c r="R278" s="222">
        <f>Q278*H278</f>
        <v>0</v>
      </c>
      <c r="S278" s="222">
        <v>0.034000000000000002</v>
      </c>
      <c r="T278" s="223">
        <f>S278*H278</f>
        <v>0.084252000000000007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4" t="s">
        <v>133</v>
      </c>
      <c r="AT278" s="224" t="s">
        <v>129</v>
      </c>
      <c r="AU278" s="224" t="s">
        <v>134</v>
      </c>
      <c r="AY278" s="17" t="s">
        <v>126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7" t="s">
        <v>134</v>
      </c>
      <c r="BK278" s="225">
        <f>ROUND(I278*H278,2)</f>
        <v>0</v>
      </c>
      <c r="BL278" s="17" t="s">
        <v>133</v>
      </c>
      <c r="BM278" s="224" t="s">
        <v>361</v>
      </c>
    </row>
    <row r="279" s="14" customFormat="1">
      <c r="A279" s="14"/>
      <c r="B279" s="237"/>
      <c r="C279" s="238"/>
      <c r="D279" s="228" t="s">
        <v>136</v>
      </c>
      <c r="E279" s="239" t="s">
        <v>1</v>
      </c>
      <c r="F279" s="240" t="s">
        <v>362</v>
      </c>
      <c r="G279" s="238"/>
      <c r="H279" s="241">
        <v>2.4780000000000002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136</v>
      </c>
      <c r="AU279" s="247" t="s">
        <v>134</v>
      </c>
      <c r="AV279" s="14" t="s">
        <v>134</v>
      </c>
      <c r="AW279" s="14" t="s">
        <v>30</v>
      </c>
      <c r="AX279" s="14" t="s">
        <v>78</v>
      </c>
      <c r="AY279" s="247" t="s">
        <v>126</v>
      </c>
    </row>
    <row r="280" s="2" customFormat="1" ht="16.5" customHeight="1">
      <c r="A280" s="38"/>
      <c r="B280" s="39"/>
      <c r="C280" s="212" t="s">
        <v>363</v>
      </c>
      <c r="D280" s="212" t="s">
        <v>129</v>
      </c>
      <c r="E280" s="213" t="s">
        <v>364</v>
      </c>
      <c r="F280" s="214" t="s">
        <v>365</v>
      </c>
      <c r="G280" s="215" t="s">
        <v>169</v>
      </c>
      <c r="H280" s="216">
        <v>13.6</v>
      </c>
      <c r="I280" s="217"/>
      <c r="J280" s="218">
        <f>ROUND(I280*H280,2)</f>
        <v>0</v>
      </c>
      <c r="K280" s="219"/>
      <c r="L280" s="44"/>
      <c r="M280" s="220" t="s">
        <v>1</v>
      </c>
      <c r="N280" s="221" t="s">
        <v>39</v>
      </c>
      <c r="O280" s="91"/>
      <c r="P280" s="222">
        <f>O280*H280</f>
        <v>0</v>
      </c>
      <c r="Q280" s="222">
        <v>0</v>
      </c>
      <c r="R280" s="222">
        <f>Q280*H280</f>
        <v>0</v>
      </c>
      <c r="S280" s="222">
        <v>0.075999999999999998</v>
      </c>
      <c r="T280" s="223">
        <f>S280*H280</f>
        <v>1.0335999999999999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4" t="s">
        <v>133</v>
      </c>
      <c r="AT280" s="224" t="s">
        <v>129</v>
      </c>
      <c r="AU280" s="224" t="s">
        <v>134</v>
      </c>
      <c r="AY280" s="17" t="s">
        <v>126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134</v>
      </c>
      <c r="BK280" s="225">
        <f>ROUND(I280*H280,2)</f>
        <v>0</v>
      </c>
      <c r="BL280" s="17" t="s">
        <v>133</v>
      </c>
      <c r="BM280" s="224" t="s">
        <v>366</v>
      </c>
    </row>
    <row r="281" s="14" customFormat="1">
      <c r="A281" s="14"/>
      <c r="B281" s="237"/>
      <c r="C281" s="238"/>
      <c r="D281" s="228" t="s">
        <v>136</v>
      </c>
      <c r="E281" s="239" t="s">
        <v>1</v>
      </c>
      <c r="F281" s="240" t="s">
        <v>367</v>
      </c>
      <c r="G281" s="238"/>
      <c r="H281" s="241">
        <v>2.3999999999999999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136</v>
      </c>
      <c r="AU281" s="247" t="s">
        <v>134</v>
      </c>
      <c r="AV281" s="14" t="s">
        <v>134</v>
      </c>
      <c r="AW281" s="14" t="s">
        <v>30</v>
      </c>
      <c r="AX281" s="14" t="s">
        <v>73</v>
      </c>
      <c r="AY281" s="247" t="s">
        <v>126</v>
      </c>
    </row>
    <row r="282" s="14" customFormat="1">
      <c r="A282" s="14"/>
      <c r="B282" s="237"/>
      <c r="C282" s="238"/>
      <c r="D282" s="228" t="s">
        <v>136</v>
      </c>
      <c r="E282" s="239" t="s">
        <v>1</v>
      </c>
      <c r="F282" s="240" t="s">
        <v>368</v>
      </c>
      <c r="G282" s="238"/>
      <c r="H282" s="241">
        <v>11.199999999999999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136</v>
      </c>
      <c r="AU282" s="247" t="s">
        <v>134</v>
      </c>
      <c r="AV282" s="14" t="s">
        <v>134</v>
      </c>
      <c r="AW282" s="14" t="s">
        <v>30</v>
      </c>
      <c r="AX282" s="14" t="s">
        <v>73</v>
      </c>
      <c r="AY282" s="247" t="s">
        <v>126</v>
      </c>
    </row>
    <row r="283" s="15" customFormat="1">
      <c r="A283" s="15"/>
      <c r="B283" s="248"/>
      <c r="C283" s="249"/>
      <c r="D283" s="228" t="s">
        <v>136</v>
      </c>
      <c r="E283" s="250" t="s">
        <v>1</v>
      </c>
      <c r="F283" s="251" t="s">
        <v>178</v>
      </c>
      <c r="G283" s="249"/>
      <c r="H283" s="252">
        <v>13.6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136</v>
      </c>
      <c r="AU283" s="258" t="s">
        <v>134</v>
      </c>
      <c r="AV283" s="15" t="s">
        <v>133</v>
      </c>
      <c r="AW283" s="15" t="s">
        <v>30</v>
      </c>
      <c r="AX283" s="15" t="s">
        <v>78</v>
      </c>
      <c r="AY283" s="258" t="s">
        <v>126</v>
      </c>
    </row>
    <row r="284" s="2" customFormat="1" ht="16.5" customHeight="1">
      <c r="A284" s="38"/>
      <c r="B284" s="39"/>
      <c r="C284" s="212" t="s">
        <v>369</v>
      </c>
      <c r="D284" s="212" t="s">
        <v>129</v>
      </c>
      <c r="E284" s="213" t="s">
        <v>370</v>
      </c>
      <c r="F284" s="214" t="s">
        <v>371</v>
      </c>
      <c r="G284" s="215" t="s">
        <v>132</v>
      </c>
      <c r="H284" s="216">
        <v>1</v>
      </c>
      <c r="I284" s="217"/>
      <c r="J284" s="218">
        <f>ROUND(I284*H284,2)</f>
        <v>0</v>
      </c>
      <c r="K284" s="219"/>
      <c r="L284" s="44"/>
      <c r="M284" s="220" t="s">
        <v>1</v>
      </c>
      <c r="N284" s="221" t="s">
        <v>39</v>
      </c>
      <c r="O284" s="91"/>
      <c r="P284" s="222">
        <f>O284*H284</f>
        <v>0</v>
      </c>
      <c r="Q284" s="222">
        <v>0</v>
      </c>
      <c r="R284" s="222">
        <f>Q284*H284</f>
        <v>0</v>
      </c>
      <c r="S284" s="222">
        <v>0.0040000000000000001</v>
      </c>
      <c r="T284" s="223">
        <f>S284*H284</f>
        <v>0.0040000000000000001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4" t="s">
        <v>133</v>
      </c>
      <c r="AT284" s="224" t="s">
        <v>129</v>
      </c>
      <c r="AU284" s="224" t="s">
        <v>134</v>
      </c>
      <c r="AY284" s="17" t="s">
        <v>126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7" t="s">
        <v>134</v>
      </c>
      <c r="BK284" s="225">
        <f>ROUND(I284*H284,2)</f>
        <v>0</v>
      </c>
      <c r="BL284" s="17" t="s">
        <v>133</v>
      </c>
      <c r="BM284" s="224" t="s">
        <v>372</v>
      </c>
    </row>
    <row r="285" s="13" customFormat="1">
      <c r="A285" s="13"/>
      <c r="B285" s="226"/>
      <c r="C285" s="227"/>
      <c r="D285" s="228" t="s">
        <v>136</v>
      </c>
      <c r="E285" s="229" t="s">
        <v>1</v>
      </c>
      <c r="F285" s="230" t="s">
        <v>141</v>
      </c>
      <c r="G285" s="227"/>
      <c r="H285" s="229" t="s">
        <v>1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136</v>
      </c>
      <c r="AU285" s="236" t="s">
        <v>134</v>
      </c>
      <c r="AV285" s="13" t="s">
        <v>78</v>
      </c>
      <c r="AW285" s="13" t="s">
        <v>30</v>
      </c>
      <c r="AX285" s="13" t="s">
        <v>73</v>
      </c>
      <c r="AY285" s="236" t="s">
        <v>126</v>
      </c>
    </row>
    <row r="286" s="14" customFormat="1">
      <c r="A286" s="14"/>
      <c r="B286" s="237"/>
      <c r="C286" s="238"/>
      <c r="D286" s="228" t="s">
        <v>136</v>
      </c>
      <c r="E286" s="239" t="s">
        <v>1</v>
      </c>
      <c r="F286" s="240" t="s">
        <v>78</v>
      </c>
      <c r="G286" s="238"/>
      <c r="H286" s="241">
        <v>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136</v>
      </c>
      <c r="AU286" s="247" t="s">
        <v>134</v>
      </c>
      <c r="AV286" s="14" t="s">
        <v>134</v>
      </c>
      <c r="AW286" s="14" t="s">
        <v>30</v>
      </c>
      <c r="AX286" s="14" t="s">
        <v>78</v>
      </c>
      <c r="AY286" s="247" t="s">
        <v>126</v>
      </c>
    </row>
    <row r="287" s="2" customFormat="1" ht="16.5" customHeight="1">
      <c r="A287" s="38"/>
      <c r="B287" s="39"/>
      <c r="C287" s="212" t="s">
        <v>373</v>
      </c>
      <c r="D287" s="212" t="s">
        <v>129</v>
      </c>
      <c r="E287" s="213" t="s">
        <v>374</v>
      </c>
      <c r="F287" s="214" t="s">
        <v>375</v>
      </c>
      <c r="G287" s="215" t="s">
        <v>132</v>
      </c>
      <c r="H287" s="216">
        <v>1</v>
      </c>
      <c r="I287" s="217"/>
      <c r="J287" s="218">
        <f>ROUND(I287*H287,2)</f>
        <v>0</v>
      </c>
      <c r="K287" s="219"/>
      <c r="L287" s="44"/>
      <c r="M287" s="220" t="s">
        <v>1</v>
      </c>
      <c r="N287" s="221" t="s">
        <v>39</v>
      </c>
      <c r="O287" s="91"/>
      <c r="P287" s="222">
        <f>O287*H287</f>
        <v>0</v>
      </c>
      <c r="Q287" s="222">
        <v>0</v>
      </c>
      <c r="R287" s="222">
        <f>Q287*H287</f>
        <v>0</v>
      </c>
      <c r="S287" s="222">
        <v>0.016</v>
      </c>
      <c r="T287" s="223">
        <f>S287*H287</f>
        <v>0.016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4" t="s">
        <v>133</v>
      </c>
      <c r="AT287" s="224" t="s">
        <v>129</v>
      </c>
      <c r="AU287" s="224" t="s">
        <v>134</v>
      </c>
      <c r="AY287" s="17" t="s">
        <v>126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7" t="s">
        <v>134</v>
      </c>
      <c r="BK287" s="225">
        <f>ROUND(I287*H287,2)</f>
        <v>0</v>
      </c>
      <c r="BL287" s="17" t="s">
        <v>133</v>
      </c>
      <c r="BM287" s="224" t="s">
        <v>376</v>
      </c>
    </row>
    <row r="288" s="13" customFormat="1">
      <c r="A288" s="13"/>
      <c r="B288" s="226"/>
      <c r="C288" s="227"/>
      <c r="D288" s="228" t="s">
        <v>136</v>
      </c>
      <c r="E288" s="229" t="s">
        <v>1</v>
      </c>
      <c r="F288" s="230" t="s">
        <v>141</v>
      </c>
      <c r="G288" s="227"/>
      <c r="H288" s="229" t="s">
        <v>1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136</v>
      </c>
      <c r="AU288" s="236" t="s">
        <v>134</v>
      </c>
      <c r="AV288" s="13" t="s">
        <v>78</v>
      </c>
      <c r="AW288" s="13" t="s">
        <v>30</v>
      </c>
      <c r="AX288" s="13" t="s">
        <v>73</v>
      </c>
      <c r="AY288" s="236" t="s">
        <v>126</v>
      </c>
    </row>
    <row r="289" s="14" customFormat="1">
      <c r="A289" s="14"/>
      <c r="B289" s="237"/>
      <c r="C289" s="238"/>
      <c r="D289" s="228" t="s">
        <v>136</v>
      </c>
      <c r="E289" s="239" t="s">
        <v>1</v>
      </c>
      <c r="F289" s="240" t="s">
        <v>78</v>
      </c>
      <c r="G289" s="238"/>
      <c r="H289" s="241">
        <v>1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136</v>
      </c>
      <c r="AU289" s="247" t="s">
        <v>134</v>
      </c>
      <c r="AV289" s="14" t="s">
        <v>134</v>
      </c>
      <c r="AW289" s="14" t="s">
        <v>30</v>
      </c>
      <c r="AX289" s="14" t="s">
        <v>78</v>
      </c>
      <c r="AY289" s="247" t="s">
        <v>126</v>
      </c>
    </row>
    <row r="290" s="2" customFormat="1" ht="16.5" customHeight="1">
      <c r="A290" s="38"/>
      <c r="B290" s="39"/>
      <c r="C290" s="212" t="s">
        <v>377</v>
      </c>
      <c r="D290" s="212" t="s">
        <v>129</v>
      </c>
      <c r="E290" s="213" t="s">
        <v>378</v>
      </c>
      <c r="F290" s="214" t="s">
        <v>379</v>
      </c>
      <c r="G290" s="215" t="s">
        <v>132</v>
      </c>
      <c r="H290" s="216">
        <v>1</v>
      </c>
      <c r="I290" s="217"/>
      <c r="J290" s="218">
        <f>ROUND(I290*H290,2)</f>
        <v>0</v>
      </c>
      <c r="K290" s="219"/>
      <c r="L290" s="44"/>
      <c r="M290" s="220" t="s">
        <v>1</v>
      </c>
      <c r="N290" s="221" t="s">
        <v>39</v>
      </c>
      <c r="O290" s="91"/>
      <c r="P290" s="222">
        <f>O290*H290</f>
        <v>0</v>
      </c>
      <c r="Q290" s="222">
        <v>0</v>
      </c>
      <c r="R290" s="222">
        <f>Q290*H290</f>
        <v>0</v>
      </c>
      <c r="S290" s="222">
        <v>0.124</v>
      </c>
      <c r="T290" s="223">
        <f>S290*H290</f>
        <v>0.124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4" t="s">
        <v>133</v>
      </c>
      <c r="AT290" s="224" t="s">
        <v>129</v>
      </c>
      <c r="AU290" s="224" t="s">
        <v>134</v>
      </c>
      <c r="AY290" s="17" t="s">
        <v>126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7" t="s">
        <v>134</v>
      </c>
      <c r="BK290" s="225">
        <f>ROUND(I290*H290,2)</f>
        <v>0</v>
      </c>
      <c r="BL290" s="17" t="s">
        <v>133</v>
      </c>
      <c r="BM290" s="224" t="s">
        <v>380</v>
      </c>
    </row>
    <row r="291" s="13" customFormat="1">
      <c r="A291" s="13"/>
      <c r="B291" s="226"/>
      <c r="C291" s="227"/>
      <c r="D291" s="228" t="s">
        <v>136</v>
      </c>
      <c r="E291" s="229" t="s">
        <v>1</v>
      </c>
      <c r="F291" s="230" t="s">
        <v>141</v>
      </c>
      <c r="G291" s="227"/>
      <c r="H291" s="229" t="s">
        <v>1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136</v>
      </c>
      <c r="AU291" s="236" t="s">
        <v>134</v>
      </c>
      <c r="AV291" s="13" t="s">
        <v>78</v>
      </c>
      <c r="AW291" s="13" t="s">
        <v>30</v>
      </c>
      <c r="AX291" s="13" t="s">
        <v>73</v>
      </c>
      <c r="AY291" s="236" t="s">
        <v>126</v>
      </c>
    </row>
    <row r="292" s="14" customFormat="1">
      <c r="A292" s="14"/>
      <c r="B292" s="237"/>
      <c r="C292" s="238"/>
      <c r="D292" s="228" t="s">
        <v>136</v>
      </c>
      <c r="E292" s="239" t="s">
        <v>1</v>
      </c>
      <c r="F292" s="240" t="s">
        <v>78</v>
      </c>
      <c r="G292" s="238"/>
      <c r="H292" s="241">
        <v>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136</v>
      </c>
      <c r="AU292" s="247" t="s">
        <v>134</v>
      </c>
      <c r="AV292" s="14" t="s">
        <v>134</v>
      </c>
      <c r="AW292" s="14" t="s">
        <v>30</v>
      </c>
      <c r="AX292" s="14" t="s">
        <v>78</v>
      </c>
      <c r="AY292" s="247" t="s">
        <v>126</v>
      </c>
    </row>
    <row r="293" s="2" customFormat="1" ht="16.5" customHeight="1">
      <c r="A293" s="38"/>
      <c r="B293" s="39"/>
      <c r="C293" s="212" t="s">
        <v>381</v>
      </c>
      <c r="D293" s="212" t="s">
        <v>129</v>
      </c>
      <c r="E293" s="213" t="s">
        <v>382</v>
      </c>
      <c r="F293" s="214" t="s">
        <v>383</v>
      </c>
      <c r="G293" s="215" t="s">
        <v>132</v>
      </c>
      <c r="H293" s="216">
        <v>6</v>
      </c>
      <c r="I293" s="217"/>
      <c r="J293" s="218">
        <f>ROUND(I293*H293,2)</f>
        <v>0</v>
      </c>
      <c r="K293" s="219"/>
      <c r="L293" s="44"/>
      <c r="M293" s="220" t="s">
        <v>1</v>
      </c>
      <c r="N293" s="221" t="s">
        <v>39</v>
      </c>
      <c r="O293" s="91"/>
      <c r="P293" s="222">
        <f>O293*H293</f>
        <v>0</v>
      </c>
      <c r="Q293" s="222">
        <v>0</v>
      </c>
      <c r="R293" s="222">
        <f>Q293*H293</f>
        <v>0</v>
      </c>
      <c r="S293" s="222">
        <v>0.089999999999999997</v>
      </c>
      <c r="T293" s="223">
        <f>S293*H293</f>
        <v>0.54000000000000004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133</v>
      </c>
      <c r="AT293" s="224" t="s">
        <v>129</v>
      </c>
      <c r="AU293" s="224" t="s">
        <v>134</v>
      </c>
      <c r="AY293" s="17" t="s">
        <v>126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134</v>
      </c>
      <c r="BK293" s="225">
        <f>ROUND(I293*H293,2)</f>
        <v>0</v>
      </c>
      <c r="BL293" s="17" t="s">
        <v>133</v>
      </c>
      <c r="BM293" s="224" t="s">
        <v>384</v>
      </c>
    </row>
    <row r="294" s="13" customFormat="1">
      <c r="A294" s="13"/>
      <c r="B294" s="226"/>
      <c r="C294" s="227"/>
      <c r="D294" s="228" t="s">
        <v>136</v>
      </c>
      <c r="E294" s="229" t="s">
        <v>1</v>
      </c>
      <c r="F294" s="230" t="s">
        <v>385</v>
      </c>
      <c r="G294" s="227"/>
      <c r="H294" s="229" t="s">
        <v>1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136</v>
      </c>
      <c r="AU294" s="236" t="s">
        <v>134</v>
      </c>
      <c r="AV294" s="13" t="s">
        <v>78</v>
      </c>
      <c r="AW294" s="13" t="s">
        <v>30</v>
      </c>
      <c r="AX294" s="13" t="s">
        <v>73</v>
      </c>
      <c r="AY294" s="236" t="s">
        <v>126</v>
      </c>
    </row>
    <row r="295" s="14" customFormat="1">
      <c r="A295" s="14"/>
      <c r="B295" s="237"/>
      <c r="C295" s="238"/>
      <c r="D295" s="228" t="s">
        <v>136</v>
      </c>
      <c r="E295" s="239" t="s">
        <v>1</v>
      </c>
      <c r="F295" s="240" t="s">
        <v>386</v>
      </c>
      <c r="G295" s="238"/>
      <c r="H295" s="241">
        <v>6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136</v>
      </c>
      <c r="AU295" s="247" t="s">
        <v>134</v>
      </c>
      <c r="AV295" s="14" t="s">
        <v>134</v>
      </c>
      <c r="AW295" s="14" t="s">
        <v>30</v>
      </c>
      <c r="AX295" s="14" t="s">
        <v>78</v>
      </c>
      <c r="AY295" s="247" t="s">
        <v>126</v>
      </c>
    </row>
    <row r="296" s="2" customFormat="1" ht="16.5" customHeight="1">
      <c r="A296" s="38"/>
      <c r="B296" s="39"/>
      <c r="C296" s="212" t="s">
        <v>387</v>
      </c>
      <c r="D296" s="212" t="s">
        <v>129</v>
      </c>
      <c r="E296" s="213" t="s">
        <v>388</v>
      </c>
      <c r="F296" s="214" t="s">
        <v>389</v>
      </c>
      <c r="G296" s="215" t="s">
        <v>132</v>
      </c>
      <c r="H296" s="216">
        <v>1</v>
      </c>
      <c r="I296" s="217"/>
      <c r="J296" s="218">
        <f>ROUND(I296*H296,2)</f>
        <v>0</v>
      </c>
      <c r="K296" s="219"/>
      <c r="L296" s="44"/>
      <c r="M296" s="220" t="s">
        <v>1</v>
      </c>
      <c r="N296" s="221" t="s">
        <v>39</v>
      </c>
      <c r="O296" s="91"/>
      <c r="P296" s="222">
        <f>O296*H296</f>
        <v>0</v>
      </c>
      <c r="Q296" s="222">
        <v>0</v>
      </c>
      <c r="R296" s="222">
        <f>Q296*H296</f>
        <v>0</v>
      </c>
      <c r="S296" s="222">
        <v>0.031</v>
      </c>
      <c r="T296" s="223">
        <f>S296*H296</f>
        <v>0.031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4" t="s">
        <v>133</v>
      </c>
      <c r="AT296" s="224" t="s">
        <v>129</v>
      </c>
      <c r="AU296" s="224" t="s">
        <v>134</v>
      </c>
      <c r="AY296" s="17" t="s">
        <v>126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7" t="s">
        <v>134</v>
      </c>
      <c r="BK296" s="225">
        <f>ROUND(I296*H296,2)</f>
        <v>0</v>
      </c>
      <c r="BL296" s="17" t="s">
        <v>133</v>
      </c>
      <c r="BM296" s="224" t="s">
        <v>390</v>
      </c>
    </row>
    <row r="297" s="13" customFormat="1">
      <c r="A297" s="13"/>
      <c r="B297" s="226"/>
      <c r="C297" s="227"/>
      <c r="D297" s="228" t="s">
        <v>136</v>
      </c>
      <c r="E297" s="229" t="s">
        <v>1</v>
      </c>
      <c r="F297" s="230" t="s">
        <v>391</v>
      </c>
      <c r="G297" s="227"/>
      <c r="H297" s="229" t="s">
        <v>1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136</v>
      </c>
      <c r="AU297" s="236" t="s">
        <v>134</v>
      </c>
      <c r="AV297" s="13" t="s">
        <v>78</v>
      </c>
      <c r="AW297" s="13" t="s">
        <v>30</v>
      </c>
      <c r="AX297" s="13" t="s">
        <v>73</v>
      </c>
      <c r="AY297" s="236" t="s">
        <v>126</v>
      </c>
    </row>
    <row r="298" s="14" customFormat="1">
      <c r="A298" s="14"/>
      <c r="B298" s="237"/>
      <c r="C298" s="238"/>
      <c r="D298" s="228" t="s">
        <v>136</v>
      </c>
      <c r="E298" s="239" t="s">
        <v>1</v>
      </c>
      <c r="F298" s="240" t="s">
        <v>78</v>
      </c>
      <c r="G298" s="238"/>
      <c r="H298" s="241">
        <v>1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136</v>
      </c>
      <c r="AU298" s="247" t="s">
        <v>134</v>
      </c>
      <c r="AV298" s="14" t="s">
        <v>134</v>
      </c>
      <c r="AW298" s="14" t="s">
        <v>30</v>
      </c>
      <c r="AX298" s="14" t="s">
        <v>78</v>
      </c>
      <c r="AY298" s="247" t="s">
        <v>126</v>
      </c>
    </row>
    <row r="299" s="2" customFormat="1" ht="16.5" customHeight="1">
      <c r="A299" s="38"/>
      <c r="B299" s="39"/>
      <c r="C299" s="212" t="s">
        <v>392</v>
      </c>
      <c r="D299" s="212" t="s">
        <v>129</v>
      </c>
      <c r="E299" s="213" t="s">
        <v>393</v>
      </c>
      <c r="F299" s="214" t="s">
        <v>394</v>
      </c>
      <c r="G299" s="215" t="s">
        <v>182</v>
      </c>
      <c r="H299" s="216">
        <v>12</v>
      </c>
      <c r="I299" s="217"/>
      <c r="J299" s="218">
        <f>ROUND(I299*H299,2)</f>
        <v>0</v>
      </c>
      <c r="K299" s="219"/>
      <c r="L299" s="44"/>
      <c r="M299" s="220" t="s">
        <v>1</v>
      </c>
      <c r="N299" s="221" t="s">
        <v>39</v>
      </c>
      <c r="O299" s="91"/>
      <c r="P299" s="222">
        <f>O299*H299</f>
        <v>0</v>
      </c>
      <c r="Q299" s="222">
        <v>0</v>
      </c>
      <c r="R299" s="222">
        <f>Q299*H299</f>
        <v>0</v>
      </c>
      <c r="S299" s="222">
        <v>0.0089999999999999993</v>
      </c>
      <c r="T299" s="223">
        <f>S299*H299</f>
        <v>0.10799999999999999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4" t="s">
        <v>133</v>
      </c>
      <c r="AT299" s="224" t="s">
        <v>129</v>
      </c>
      <c r="AU299" s="224" t="s">
        <v>134</v>
      </c>
      <c r="AY299" s="17" t="s">
        <v>126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7" t="s">
        <v>134</v>
      </c>
      <c r="BK299" s="225">
        <f>ROUND(I299*H299,2)</f>
        <v>0</v>
      </c>
      <c r="BL299" s="17" t="s">
        <v>133</v>
      </c>
      <c r="BM299" s="224" t="s">
        <v>395</v>
      </c>
    </row>
    <row r="300" s="13" customFormat="1">
      <c r="A300" s="13"/>
      <c r="B300" s="226"/>
      <c r="C300" s="227"/>
      <c r="D300" s="228" t="s">
        <v>136</v>
      </c>
      <c r="E300" s="229" t="s">
        <v>1</v>
      </c>
      <c r="F300" s="230" t="s">
        <v>396</v>
      </c>
      <c r="G300" s="227"/>
      <c r="H300" s="229" t="s">
        <v>1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136</v>
      </c>
      <c r="AU300" s="236" t="s">
        <v>134</v>
      </c>
      <c r="AV300" s="13" t="s">
        <v>78</v>
      </c>
      <c r="AW300" s="13" t="s">
        <v>30</v>
      </c>
      <c r="AX300" s="13" t="s">
        <v>73</v>
      </c>
      <c r="AY300" s="236" t="s">
        <v>126</v>
      </c>
    </row>
    <row r="301" s="14" customFormat="1">
      <c r="A301" s="14"/>
      <c r="B301" s="237"/>
      <c r="C301" s="238"/>
      <c r="D301" s="228" t="s">
        <v>136</v>
      </c>
      <c r="E301" s="239" t="s">
        <v>1</v>
      </c>
      <c r="F301" s="240" t="s">
        <v>190</v>
      </c>
      <c r="G301" s="238"/>
      <c r="H301" s="241">
        <v>12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136</v>
      </c>
      <c r="AU301" s="247" t="s">
        <v>134</v>
      </c>
      <c r="AV301" s="14" t="s">
        <v>134</v>
      </c>
      <c r="AW301" s="14" t="s">
        <v>30</v>
      </c>
      <c r="AX301" s="14" t="s">
        <v>78</v>
      </c>
      <c r="AY301" s="247" t="s">
        <v>126</v>
      </c>
    </row>
    <row r="302" s="2" customFormat="1" ht="16.5" customHeight="1">
      <c r="A302" s="38"/>
      <c r="B302" s="39"/>
      <c r="C302" s="212" t="s">
        <v>397</v>
      </c>
      <c r="D302" s="212" t="s">
        <v>129</v>
      </c>
      <c r="E302" s="213" t="s">
        <v>398</v>
      </c>
      <c r="F302" s="214" t="s">
        <v>399</v>
      </c>
      <c r="G302" s="215" t="s">
        <v>182</v>
      </c>
      <c r="H302" s="216">
        <v>18</v>
      </c>
      <c r="I302" s="217"/>
      <c r="J302" s="218">
        <f>ROUND(I302*H302,2)</f>
        <v>0</v>
      </c>
      <c r="K302" s="219"/>
      <c r="L302" s="44"/>
      <c r="M302" s="220" t="s">
        <v>1</v>
      </c>
      <c r="N302" s="221" t="s">
        <v>39</v>
      </c>
      <c r="O302" s="91"/>
      <c r="P302" s="222">
        <f>O302*H302</f>
        <v>0</v>
      </c>
      <c r="Q302" s="222">
        <v>0</v>
      </c>
      <c r="R302" s="222">
        <f>Q302*H302</f>
        <v>0</v>
      </c>
      <c r="S302" s="222">
        <v>0.017999999999999999</v>
      </c>
      <c r="T302" s="223">
        <f>S302*H302</f>
        <v>0.32399999999999995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4" t="s">
        <v>133</v>
      </c>
      <c r="AT302" s="224" t="s">
        <v>129</v>
      </c>
      <c r="AU302" s="224" t="s">
        <v>134</v>
      </c>
      <c r="AY302" s="17" t="s">
        <v>126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7" t="s">
        <v>134</v>
      </c>
      <c r="BK302" s="225">
        <f>ROUND(I302*H302,2)</f>
        <v>0</v>
      </c>
      <c r="BL302" s="17" t="s">
        <v>133</v>
      </c>
      <c r="BM302" s="224" t="s">
        <v>400</v>
      </c>
    </row>
    <row r="303" s="13" customFormat="1">
      <c r="A303" s="13"/>
      <c r="B303" s="226"/>
      <c r="C303" s="227"/>
      <c r="D303" s="228" t="s">
        <v>136</v>
      </c>
      <c r="E303" s="229" t="s">
        <v>1</v>
      </c>
      <c r="F303" s="230" t="s">
        <v>396</v>
      </c>
      <c r="G303" s="227"/>
      <c r="H303" s="229" t="s">
        <v>1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136</v>
      </c>
      <c r="AU303" s="236" t="s">
        <v>134</v>
      </c>
      <c r="AV303" s="13" t="s">
        <v>78</v>
      </c>
      <c r="AW303" s="13" t="s">
        <v>30</v>
      </c>
      <c r="AX303" s="13" t="s">
        <v>73</v>
      </c>
      <c r="AY303" s="236" t="s">
        <v>126</v>
      </c>
    </row>
    <row r="304" s="14" customFormat="1">
      <c r="A304" s="14"/>
      <c r="B304" s="237"/>
      <c r="C304" s="238"/>
      <c r="D304" s="228" t="s">
        <v>136</v>
      </c>
      <c r="E304" s="239" t="s">
        <v>1</v>
      </c>
      <c r="F304" s="240" t="s">
        <v>196</v>
      </c>
      <c r="G304" s="238"/>
      <c r="H304" s="241">
        <v>13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136</v>
      </c>
      <c r="AU304" s="247" t="s">
        <v>134</v>
      </c>
      <c r="AV304" s="14" t="s">
        <v>134</v>
      </c>
      <c r="AW304" s="14" t="s">
        <v>30</v>
      </c>
      <c r="AX304" s="14" t="s">
        <v>73</v>
      </c>
      <c r="AY304" s="247" t="s">
        <v>126</v>
      </c>
    </row>
    <row r="305" s="13" customFormat="1">
      <c r="A305" s="13"/>
      <c r="B305" s="226"/>
      <c r="C305" s="227"/>
      <c r="D305" s="228" t="s">
        <v>136</v>
      </c>
      <c r="E305" s="229" t="s">
        <v>1</v>
      </c>
      <c r="F305" s="230" t="s">
        <v>242</v>
      </c>
      <c r="G305" s="227"/>
      <c r="H305" s="229" t="s">
        <v>1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136</v>
      </c>
      <c r="AU305" s="236" t="s">
        <v>134</v>
      </c>
      <c r="AV305" s="13" t="s">
        <v>78</v>
      </c>
      <c r="AW305" s="13" t="s">
        <v>30</v>
      </c>
      <c r="AX305" s="13" t="s">
        <v>73</v>
      </c>
      <c r="AY305" s="236" t="s">
        <v>126</v>
      </c>
    </row>
    <row r="306" s="14" customFormat="1">
      <c r="A306" s="14"/>
      <c r="B306" s="237"/>
      <c r="C306" s="238"/>
      <c r="D306" s="228" t="s">
        <v>136</v>
      </c>
      <c r="E306" s="239" t="s">
        <v>1</v>
      </c>
      <c r="F306" s="240" t="s">
        <v>150</v>
      </c>
      <c r="G306" s="238"/>
      <c r="H306" s="241">
        <v>5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136</v>
      </c>
      <c r="AU306" s="247" t="s">
        <v>134</v>
      </c>
      <c r="AV306" s="14" t="s">
        <v>134</v>
      </c>
      <c r="AW306" s="14" t="s">
        <v>30</v>
      </c>
      <c r="AX306" s="14" t="s">
        <v>73</v>
      </c>
      <c r="AY306" s="247" t="s">
        <v>126</v>
      </c>
    </row>
    <row r="307" s="15" customFormat="1">
      <c r="A307" s="15"/>
      <c r="B307" s="248"/>
      <c r="C307" s="249"/>
      <c r="D307" s="228" t="s">
        <v>136</v>
      </c>
      <c r="E307" s="250" t="s">
        <v>1</v>
      </c>
      <c r="F307" s="251" t="s">
        <v>178</v>
      </c>
      <c r="G307" s="249"/>
      <c r="H307" s="252">
        <v>18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8" t="s">
        <v>136</v>
      </c>
      <c r="AU307" s="258" t="s">
        <v>134</v>
      </c>
      <c r="AV307" s="15" t="s">
        <v>133</v>
      </c>
      <c r="AW307" s="15" t="s">
        <v>30</v>
      </c>
      <c r="AX307" s="15" t="s">
        <v>78</v>
      </c>
      <c r="AY307" s="258" t="s">
        <v>126</v>
      </c>
    </row>
    <row r="308" s="2" customFormat="1" ht="16.5" customHeight="1">
      <c r="A308" s="38"/>
      <c r="B308" s="39"/>
      <c r="C308" s="212" t="s">
        <v>401</v>
      </c>
      <c r="D308" s="212" t="s">
        <v>129</v>
      </c>
      <c r="E308" s="213" t="s">
        <v>402</v>
      </c>
      <c r="F308" s="214" t="s">
        <v>403</v>
      </c>
      <c r="G308" s="215" t="s">
        <v>182</v>
      </c>
      <c r="H308" s="216">
        <v>17</v>
      </c>
      <c r="I308" s="217"/>
      <c r="J308" s="218">
        <f>ROUND(I308*H308,2)</f>
        <v>0</v>
      </c>
      <c r="K308" s="219"/>
      <c r="L308" s="44"/>
      <c r="M308" s="220" t="s">
        <v>1</v>
      </c>
      <c r="N308" s="221" t="s">
        <v>39</v>
      </c>
      <c r="O308" s="91"/>
      <c r="P308" s="222">
        <f>O308*H308</f>
        <v>0</v>
      </c>
      <c r="Q308" s="222">
        <v>0</v>
      </c>
      <c r="R308" s="222">
        <f>Q308*H308</f>
        <v>0</v>
      </c>
      <c r="S308" s="222">
        <v>0.040000000000000001</v>
      </c>
      <c r="T308" s="223">
        <f>S308*H308</f>
        <v>0.68000000000000005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4" t="s">
        <v>133</v>
      </c>
      <c r="AT308" s="224" t="s">
        <v>129</v>
      </c>
      <c r="AU308" s="224" t="s">
        <v>134</v>
      </c>
      <c r="AY308" s="17" t="s">
        <v>126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7" t="s">
        <v>134</v>
      </c>
      <c r="BK308" s="225">
        <f>ROUND(I308*H308,2)</f>
        <v>0</v>
      </c>
      <c r="BL308" s="17" t="s">
        <v>133</v>
      </c>
      <c r="BM308" s="224" t="s">
        <v>404</v>
      </c>
    </row>
    <row r="309" s="13" customFormat="1">
      <c r="A309" s="13"/>
      <c r="B309" s="226"/>
      <c r="C309" s="227"/>
      <c r="D309" s="228" t="s">
        <v>136</v>
      </c>
      <c r="E309" s="229" t="s">
        <v>1</v>
      </c>
      <c r="F309" s="230" t="s">
        <v>396</v>
      </c>
      <c r="G309" s="227"/>
      <c r="H309" s="229" t="s">
        <v>1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136</v>
      </c>
      <c r="AU309" s="236" t="s">
        <v>134</v>
      </c>
      <c r="AV309" s="13" t="s">
        <v>78</v>
      </c>
      <c r="AW309" s="13" t="s">
        <v>30</v>
      </c>
      <c r="AX309" s="13" t="s">
        <v>73</v>
      </c>
      <c r="AY309" s="236" t="s">
        <v>126</v>
      </c>
    </row>
    <row r="310" s="14" customFormat="1">
      <c r="A310" s="14"/>
      <c r="B310" s="237"/>
      <c r="C310" s="238"/>
      <c r="D310" s="228" t="s">
        <v>136</v>
      </c>
      <c r="E310" s="239" t="s">
        <v>1</v>
      </c>
      <c r="F310" s="240" t="s">
        <v>166</v>
      </c>
      <c r="G310" s="238"/>
      <c r="H310" s="241">
        <v>8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7" t="s">
        <v>136</v>
      </c>
      <c r="AU310" s="247" t="s">
        <v>134</v>
      </c>
      <c r="AV310" s="14" t="s">
        <v>134</v>
      </c>
      <c r="AW310" s="14" t="s">
        <v>30</v>
      </c>
      <c r="AX310" s="14" t="s">
        <v>73</v>
      </c>
      <c r="AY310" s="247" t="s">
        <v>126</v>
      </c>
    </row>
    <row r="311" s="13" customFormat="1">
      <c r="A311" s="13"/>
      <c r="B311" s="226"/>
      <c r="C311" s="227"/>
      <c r="D311" s="228" t="s">
        <v>136</v>
      </c>
      <c r="E311" s="229" t="s">
        <v>1</v>
      </c>
      <c r="F311" s="230" t="s">
        <v>391</v>
      </c>
      <c r="G311" s="227"/>
      <c r="H311" s="229" t="s">
        <v>1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136</v>
      </c>
      <c r="AU311" s="236" t="s">
        <v>134</v>
      </c>
      <c r="AV311" s="13" t="s">
        <v>78</v>
      </c>
      <c r="AW311" s="13" t="s">
        <v>30</v>
      </c>
      <c r="AX311" s="13" t="s">
        <v>73</v>
      </c>
      <c r="AY311" s="236" t="s">
        <v>126</v>
      </c>
    </row>
    <row r="312" s="14" customFormat="1">
      <c r="A312" s="14"/>
      <c r="B312" s="237"/>
      <c r="C312" s="238"/>
      <c r="D312" s="228" t="s">
        <v>136</v>
      </c>
      <c r="E312" s="239" t="s">
        <v>1</v>
      </c>
      <c r="F312" s="240" t="s">
        <v>172</v>
      </c>
      <c r="G312" s="238"/>
      <c r="H312" s="241">
        <v>9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136</v>
      </c>
      <c r="AU312" s="247" t="s">
        <v>134</v>
      </c>
      <c r="AV312" s="14" t="s">
        <v>134</v>
      </c>
      <c r="AW312" s="14" t="s">
        <v>30</v>
      </c>
      <c r="AX312" s="14" t="s">
        <v>73</v>
      </c>
      <c r="AY312" s="247" t="s">
        <v>126</v>
      </c>
    </row>
    <row r="313" s="15" customFormat="1">
      <c r="A313" s="15"/>
      <c r="B313" s="248"/>
      <c r="C313" s="249"/>
      <c r="D313" s="228" t="s">
        <v>136</v>
      </c>
      <c r="E313" s="250" t="s">
        <v>1</v>
      </c>
      <c r="F313" s="251" t="s">
        <v>178</v>
      </c>
      <c r="G313" s="249"/>
      <c r="H313" s="252">
        <v>17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8" t="s">
        <v>136</v>
      </c>
      <c r="AU313" s="258" t="s">
        <v>134</v>
      </c>
      <c r="AV313" s="15" t="s">
        <v>133</v>
      </c>
      <c r="AW313" s="15" t="s">
        <v>30</v>
      </c>
      <c r="AX313" s="15" t="s">
        <v>78</v>
      </c>
      <c r="AY313" s="258" t="s">
        <v>126</v>
      </c>
    </row>
    <row r="314" s="2" customFormat="1" ht="16.5" customHeight="1">
      <c r="A314" s="38"/>
      <c r="B314" s="39"/>
      <c r="C314" s="212" t="s">
        <v>405</v>
      </c>
      <c r="D314" s="212" t="s">
        <v>129</v>
      </c>
      <c r="E314" s="213" t="s">
        <v>406</v>
      </c>
      <c r="F314" s="214" t="s">
        <v>407</v>
      </c>
      <c r="G314" s="215" t="s">
        <v>182</v>
      </c>
      <c r="H314" s="216">
        <v>14</v>
      </c>
      <c r="I314" s="217"/>
      <c r="J314" s="218">
        <f>ROUND(I314*H314,2)</f>
        <v>0</v>
      </c>
      <c r="K314" s="219"/>
      <c r="L314" s="44"/>
      <c r="M314" s="220" t="s">
        <v>1</v>
      </c>
      <c r="N314" s="221" t="s">
        <v>39</v>
      </c>
      <c r="O314" s="91"/>
      <c r="P314" s="222">
        <f>O314*H314</f>
        <v>0</v>
      </c>
      <c r="Q314" s="222">
        <v>0</v>
      </c>
      <c r="R314" s="222">
        <f>Q314*H314</f>
        <v>0</v>
      </c>
      <c r="S314" s="222">
        <v>0.053999999999999999</v>
      </c>
      <c r="T314" s="223">
        <f>S314*H314</f>
        <v>0.75600000000000001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4" t="s">
        <v>133</v>
      </c>
      <c r="AT314" s="224" t="s">
        <v>129</v>
      </c>
      <c r="AU314" s="224" t="s">
        <v>134</v>
      </c>
      <c r="AY314" s="17" t="s">
        <v>126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7" t="s">
        <v>134</v>
      </c>
      <c r="BK314" s="225">
        <f>ROUND(I314*H314,2)</f>
        <v>0</v>
      </c>
      <c r="BL314" s="17" t="s">
        <v>133</v>
      </c>
      <c r="BM314" s="224" t="s">
        <v>408</v>
      </c>
    </row>
    <row r="315" s="13" customFormat="1">
      <c r="A315" s="13"/>
      <c r="B315" s="226"/>
      <c r="C315" s="227"/>
      <c r="D315" s="228" t="s">
        <v>136</v>
      </c>
      <c r="E315" s="229" t="s">
        <v>1</v>
      </c>
      <c r="F315" s="230" t="s">
        <v>242</v>
      </c>
      <c r="G315" s="227"/>
      <c r="H315" s="229" t="s">
        <v>1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136</v>
      </c>
      <c r="AU315" s="236" t="s">
        <v>134</v>
      </c>
      <c r="AV315" s="13" t="s">
        <v>78</v>
      </c>
      <c r="AW315" s="13" t="s">
        <v>30</v>
      </c>
      <c r="AX315" s="13" t="s">
        <v>73</v>
      </c>
      <c r="AY315" s="236" t="s">
        <v>126</v>
      </c>
    </row>
    <row r="316" s="14" customFormat="1">
      <c r="A316" s="14"/>
      <c r="B316" s="237"/>
      <c r="C316" s="238"/>
      <c r="D316" s="228" t="s">
        <v>136</v>
      </c>
      <c r="E316" s="239" t="s">
        <v>1</v>
      </c>
      <c r="F316" s="240" t="s">
        <v>203</v>
      </c>
      <c r="G316" s="238"/>
      <c r="H316" s="241">
        <v>14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136</v>
      </c>
      <c r="AU316" s="247" t="s">
        <v>134</v>
      </c>
      <c r="AV316" s="14" t="s">
        <v>134</v>
      </c>
      <c r="AW316" s="14" t="s">
        <v>30</v>
      </c>
      <c r="AX316" s="14" t="s">
        <v>78</v>
      </c>
      <c r="AY316" s="247" t="s">
        <v>126</v>
      </c>
    </row>
    <row r="317" s="2" customFormat="1" ht="16.5" customHeight="1">
      <c r="A317" s="38"/>
      <c r="B317" s="39"/>
      <c r="C317" s="212" t="s">
        <v>409</v>
      </c>
      <c r="D317" s="212" t="s">
        <v>129</v>
      </c>
      <c r="E317" s="213" t="s">
        <v>410</v>
      </c>
      <c r="F317" s="214" t="s">
        <v>411</v>
      </c>
      <c r="G317" s="215" t="s">
        <v>182</v>
      </c>
      <c r="H317" s="216">
        <v>10.4</v>
      </c>
      <c r="I317" s="217"/>
      <c r="J317" s="218">
        <f>ROUND(I317*H317,2)</f>
        <v>0</v>
      </c>
      <c r="K317" s="219"/>
      <c r="L317" s="44"/>
      <c r="M317" s="220" t="s">
        <v>1</v>
      </c>
      <c r="N317" s="221" t="s">
        <v>39</v>
      </c>
      <c r="O317" s="91"/>
      <c r="P317" s="222">
        <f>O317*H317</f>
        <v>0</v>
      </c>
      <c r="Q317" s="222">
        <v>0</v>
      </c>
      <c r="R317" s="222">
        <f>Q317*H317</f>
        <v>0</v>
      </c>
      <c r="S317" s="222">
        <v>0.065000000000000002</v>
      </c>
      <c r="T317" s="223">
        <f>S317*H317</f>
        <v>0.67600000000000005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4" t="s">
        <v>133</v>
      </c>
      <c r="AT317" s="224" t="s">
        <v>129</v>
      </c>
      <c r="AU317" s="224" t="s">
        <v>134</v>
      </c>
      <c r="AY317" s="17" t="s">
        <v>126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7" t="s">
        <v>134</v>
      </c>
      <c r="BK317" s="225">
        <f>ROUND(I317*H317,2)</f>
        <v>0</v>
      </c>
      <c r="BL317" s="17" t="s">
        <v>133</v>
      </c>
      <c r="BM317" s="224" t="s">
        <v>412</v>
      </c>
    </row>
    <row r="318" s="14" customFormat="1">
      <c r="A318" s="14"/>
      <c r="B318" s="237"/>
      <c r="C318" s="238"/>
      <c r="D318" s="228" t="s">
        <v>136</v>
      </c>
      <c r="E318" s="239" t="s">
        <v>1</v>
      </c>
      <c r="F318" s="240" t="s">
        <v>413</v>
      </c>
      <c r="G318" s="238"/>
      <c r="H318" s="241">
        <v>10.4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136</v>
      </c>
      <c r="AU318" s="247" t="s">
        <v>134</v>
      </c>
      <c r="AV318" s="14" t="s">
        <v>134</v>
      </c>
      <c r="AW318" s="14" t="s">
        <v>30</v>
      </c>
      <c r="AX318" s="14" t="s">
        <v>78</v>
      </c>
      <c r="AY318" s="247" t="s">
        <v>126</v>
      </c>
    </row>
    <row r="319" s="2" customFormat="1" ht="16.5" customHeight="1">
      <c r="A319" s="38"/>
      <c r="B319" s="39"/>
      <c r="C319" s="212" t="s">
        <v>414</v>
      </c>
      <c r="D319" s="212" t="s">
        <v>129</v>
      </c>
      <c r="E319" s="213" t="s">
        <v>415</v>
      </c>
      <c r="F319" s="214" t="s">
        <v>416</v>
      </c>
      <c r="G319" s="215" t="s">
        <v>182</v>
      </c>
      <c r="H319" s="216">
        <v>4</v>
      </c>
      <c r="I319" s="217"/>
      <c r="J319" s="218">
        <f>ROUND(I319*H319,2)</f>
        <v>0</v>
      </c>
      <c r="K319" s="219"/>
      <c r="L319" s="44"/>
      <c r="M319" s="220" t="s">
        <v>1</v>
      </c>
      <c r="N319" s="221" t="s">
        <v>39</v>
      </c>
      <c r="O319" s="91"/>
      <c r="P319" s="222">
        <f>O319*H319</f>
        <v>0</v>
      </c>
      <c r="Q319" s="222">
        <v>0</v>
      </c>
      <c r="R319" s="222">
        <f>Q319*H319</f>
        <v>0</v>
      </c>
      <c r="S319" s="222">
        <v>0.021999999999999999</v>
      </c>
      <c r="T319" s="223">
        <f>S319*H319</f>
        <v>0.087999999999999995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4" t="s">
        <v>133</v>
      </c>
      <c r="AT319" s="224" t="s">
        <v>129</v>
      </c>
      <c r="AU319" s="224" t="s">
        <v>134</v>
      </c>
      <c r="AY319" s="17" t="s">
        <v>126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7" t="s">
        <v>134</v>
      </c>
      <c r="BK319" s="225">
        <f>ROUND(I319*H319,2)</f>
        <v>0</v>
      </c>
      <c r="BL319" s="17" t="s">
        <v>133</v>
      </c>
      <c r="BM319" s="224" t="s">
        <v>417</v>
      </c>
    </row>
    <row r="320" s="13" customFormat="1">
      <c r="A320" s="13"/>
      <c r="B320" s="226"/>
      <c r="C320" s="227"/>
      <c r="D320" s="228" t="s">
        <v>136</v>
      </c>
      <c r="E320" s="229" t="s">
        <v>1</v>
      </c>
      <c r="F320" s="230" t="s">
        <v>391</v>
      </c>
      <c r="G320" s="227"/>
      <c r="H320" s="229" t="s">
        <v>1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136</v>
      </c>
      <c r="AU320" s="236" t="s">
        <v>134</v>
      </c>
      <c r="AV320" s="13" t="s">
        <v>78</v>
      </c>
      <c r="AW320" s="13" t="s">
        <v>30</v>
      </c>
      <c r="AX320" s="13" t="s">
        <v>73</v>
      </c>
      <c r="AY320" s="236" t="s">
        <v>126</v>
      </c>
    </row>
    <row r="321" s="14" customFormat="1">
      <c r="A321" s="14"/>
      <c r="B321" s="237"/>
      <c r="C321" s="238"/>
      <c r="D321" s="228" t="s">
        <v>136</v>
      </c>
      <c r="E321" s="239" t="s">
        <v>1</v>
      </c>
      <c r="F321" s="240" t="s">
        <v>133</v>
      </c>
      <c r="G321" s="238"/>
      <c r="H321" s="241">
        <v>4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136</v>
      </c>
      <c r="AU321" s="247" t="s">
        <v>134</v>
      </c>
      <c r="AV321" s="14" t="s">
        <v>134</v>
      </c>
      <c r="AW321" s="14" t="s">
        <v>30</v>
      </c>
      <c r="AX321" s="14" t="s">
        <v>78</v>
      </c>
      <c r="AY321" s="247" t="s">
        <v>126</v>
      </c>
    </row>
    <row r="322" s="2" customFormat="1" ht="21.75" customHeight="1">
      <c r="A322" s="38"/>
      <c r="B322" s="39"/>
      <c r="C322" s="212" t="s">
        <v>418</v>
      </c>
      <c r="D322" s="212" t="s">
        <v>129</v>
      </c>
      <c r="E322" s="213" t="s">
        <v>419</v>
      </c>
      <c r="F322" s="214" t="s">
        <v>420</v>
      </c>
      <c r="G322" s="215" t="s">
        <v>169</v>
      </c>
      <c r="H322" s="216">
        <v>8.8300000000000001</v>
      </c>
      <c r="I322" s="217"/>
      <c r="J322" s="218">
        <f>ROUND(I322*H322,2)</f>
        <v>0</v>
      </c>
      <c r="K322" s="219"/>
      <c r="L322" s="44"/>
      <c r="M322" s="220" t="s">
        <v>1</v>
      </c>
      <c r="N322" s="221" t="s">
        <v>39</v>
      </c>
      <c r="O322" s="91"/>
      <c r="P322" s="222">
        <f>O322*H322</f>
        <v>0</v>
      </c>
      <c r="Q322" s="222">
        <v>0</v>
      </c>
      <c r="R322" s="222">
        <f>Q322*H322</f>
        <v>0</v>
      </c>
      <c r="S322" s="222">
        <v>0.045999999999999999</v>
      </c>
      <c r="T322" s="223">
        <f>S322*H322</f>
        <v>0.40617999999999999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4" t="s">
        <v>212</v>
      </c>
      <c r="AT322" s="224" t="s">
        <v>129</v>
      </c>
      <c r="AU322" s="224" t="s">
        <v>134</v>
      </c>
      <c r="AY322" s="17" t="s">
        <v>126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7" t="s">
        <v>134</v>
      </c>
      <c r="BK322" s="225">
        <f>ROUND(I322*H322,2)</f>
        <v>0</v>
      </c>
      <c r="BL322" s="17" t="s">
        <v>212</v>
      </c>
      <c r="BM322" s="224" t="s">
        <v>421</v>
      </c>
    </row>
    <row r="323" s="13" customFormat="1">
      <c r="A323" s="13"/>
      <c r="B323" s="226"/>
      <c r="C323" s="227"/>
      <c r="D323" s="228" t="s">
        <v>136</v>
      </c>
      <c r="E323" s="229" t="s">
        <v>1</v>
      </c>
      <c r="F323" s="230" t="s">
        <v>422</v>
      </c>
      <c r="G323" s="227"/>
      <c r="H323" s="229" t="s">
        <v>1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136</v>
      </c>
      <c r="AU323" s="236" t="s">
        <v>134</v>
      </c>
      <c r="AV323" s="13" t="s">
        <v>78</v>
      </c>
      <c r="AW323" s="13" t="s">
        <v>30</v>
      </c>
      <c r="AX323" s="13" t="s">
        <v>73</v>
      </c>
      <c r="AY323" s="236" t="s">
        <v>126</v>
      </c>
    </row>
    <row r="324" s="14" customFormat="1">
      <c r="A324" s="14"/>
      <c r="B324" s="237"/>
      <c r="C324" s="238"/>
      <c r="D324" s="228" t="s">
        <v>136</v>
      </c>
      <c r="E324" s="239" t="s">
        <v>1</v>
      </c>
      <c r="F324" s="240" t="s">
        <v>423</v>
      </c>
      <c r="G324" s="238"/>
      <c r="H324" s="241">
        <v>4.2300000000000004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136</v>
      </c>
      <c r="AU324" s="247" t="s">
        <v>134</v>
      </c>
      <c r="AV324" s="14" t="s">
        <v>134</v>
      </c>
      <c r="AW324" s="14" t="s">
        <v>30</v>
      </c>
      <c r="AX324" s="14" t="s">
        <v>73</v>
      </c>
      <c r="AY324" s="247" t="s">
        <v>126</v>
      </c>
    </row>
    <row r="325" s="14" customFormat="1">
      <c r="A325" s="14"/>
      <c r="B325" s="237"/>
      <c r="C325" s="238"/>
      <c r="D325" s="228" t="s">
        <v>136</v>
      </c>
      <c r="E325" s="239" t="s">
        <v>1</v>
      </c>
      <c r="F325" s="240" t="s">
        <v>424</v>
      </c>
      <c r="G325" s="238"/>
      <c r="H325" s="241">
        <v>4.5999999999999996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136</v>
      </c>
      <c r="AU325" s="247" t="s">
        <v>134</v>
      </c>
      <c r="AV325" s="14" t="s">
        <v>134</v>
      </c>
      <c r="AW325" s="14" t="s">
        <v>30</v>
      </c>
      <c r="AX325" s="14" t="s">
        <v>73</v>
      </c>
      <c r="AY325" s="247" t="s">
        <v>126</v>
      </c>
    </row>
    <row r="326" s="15" customFormat="1">
      <c r="A326" s="15"/>
      <c r="B326" s="248"/>
      <c r="C326" s="249"/>
      <c r="D326" s="228" t="s">
        <v>136</v>
      </c>
      <c r="E326" s="250" t="s">
        <v>1</v>
      </c>
      <c r="F326" s="251" t="s">
        <v>178</v>
      </c>
      <c r="G326" s="249"/>
      <c r="H326" s="252">
        <v>8.8300000000000001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8" t="s">
        <v>136</v>
      </c>
      <c r="AU326" s="258" t="s">
        <v>134</v>
      </c>
      <c r="AV326" s="15" t="s">
        <v>133</v>
      </c>
      <c r="AW326" s="15" t="s">
        <v>30</v>
      </c>
      <c r="AX326" s="15" t="s">
        <v>78</v>
      </c>
      <c r="AY326" s="258" t="s">
        <v>126</v>
      </c>
    </row>
    <row r="327" s="2" customFormat="1" ht="16.5" customHeight="1">
      <c r="A327" s="38"/>
      <c r="B327" s="39"/>
      <c r="C327" s="212" t="s">
        <v>425</v>
      </c>
      <c r="D327" s="212" t="s">
        <v>129</v>
      </c>
      <c r="E327" s="213" t="s">
        <v>426</v>
      </c>
      <c r="F327" s="214" t="s">
        <v>427</v>
      </c>
      <c r="G327" s="215" t="s">
        <v>169</v>
      </c>
      <c r="H327" s="216">
        <v>8.5700000000000003</v>
      </c>
      <c r="I327" s="217"/>
      <c r="J327" s="218">
        <f>ROUND(I327*H327,2)</f>
        <v>0</v>
      </c>
      <c r="K327" s="219"/>
      <c r="L327" s="44"/>
      <c r="M327" s="220" t="s">
        <v>1</v>
      </c>
      <c r="N327" s="221" t="s">
        <v>39</v>
      </c>
      <c r="O327" s="91"/>
      <c r="P327" s="222">
        <f>O327*H327</f>
        <v>0</v>
      </c>
      <c r="Q327" s="222">
        <v>0</v>
      </c>
      <c r="R327" s="222">
        <f>Q327*H327</f>
        <v>0</v>
      </c>
      <c r="S327" s="222">
        <v>0.068000000000000005</v>
      </c>
      <c r="T327" s="223">
        <f>S327*H327</f>
        <v>0.58276000000000006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4" t="s">
        <v>133</v>
      </c>
      <c r="AT327" s="224" t="s">
        <v>129</v>
      </c>
      <c r="AU327" s="224" t="s">
        <v>134</v>
      </c>
      <c r="AY327" s="17" t="s">
        <v>126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7" t="s">
        <v>134</v>
      </c>
      <c r="BK327" s="225">
        <f>ROUND(I327*H327,2)</f>
        <v>0</v>
      </c>
      <c r="BL327" s="17" t="s">
        <v>133</v>
      </c>
      <c r="BM327" s="224" t="s">
        <v>428</v>
      </c>
    </row>
    <row r="328" s="14" customFormat="1">
      <c r="A328" s="14"/>
      <c r="B328" s="237"/>
      <c r="C328" s="238"/>
      <c r="D328" s="228" t="s">
        <v>136</v>
      </c>
      <c r="E328" s="239" t="s">
        <v>1</v>
      </c>
      <c r="F328" s="240" t="s">
        <v>429</v>
      </c>
      <c r="G328" s="238"/>
      <c r="H328" s="241">
        <v>3.9300000000000002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136</v>
      </c>
      <c r="AU328" s="247" t="s">
        <v>134</v>
      </c>
      <c r="AV328" s="14" t="s">
        <v>134</v>
      </c>
      <c r="AW328" s="14" t="s">
        <v>30</v>
      </c>
      <c r="AX328" s="14" t="s">
        <v>73</v>
      </c>
      <c r="AY328" s="247" t="s">
        <v>126</v>
      </c>
    </row>
    <row r="329" s="14" customFormat="1">
      <c r="A329" s="14"/>
      <c r="B329" s="237"/>
      <c r="C329" s="238"/>
      <c r="D329" s="228" t="s">
        <v>136</v>
      </c>
      <c r="E329" s="239" t="s">
        <v>1</v>
      </c>
      <c r="F329" s="240" t="s">
        <v>430</v>
      </c>
      <c r="G329" s="238"/>
      <c r="H329" s="241">
        <v>3.1400000000000001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136</v>
      </c>
      <c r="AU329" s="247" t="s">
        <v>134</v>
      </c>
      <c r="AV329" s="14" t="s">
        <v>134</v>
      </c>
      <c r="AW329" s="14" t="s">
        <v>30</v>
      </c>
      <c r="AX329" s="14" t="s">
        <v>73</v>
      </c>
      <c r="AY329" s="247" t="s">
        <v>126</v>
      </c>
    </row>
    <row r="330" s="13" customFormat="1">
      <c r="A330" s="13"/>
      <c r="B330" s="226"/>
      <c r="C330" s="227"/>
      <c r="D330" s="228" t="s">
        <v>136</v>
      </c>
      <c r="E330" s="229" t="s">
        <v>1</v>
      </c>
      <c r="F330" s="230" t="s">
        <v>431</v>
      </c>
      <c r="G330" s="227"/>
      <c r="H330" s="229" t="s">
        <v>1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136</v>
      </c>
      <c r="AU330" s="236" t="s">
        <v>134</v>
      </c>
      <c r="AV330" s="13" t="s">
        <v>78</v>
      </c>
      <c r="AW330" s="13" t="s">
        <v>30</v>
      </c>
      <c r="AX330" s="13" t="s">
        <v>73</v>
      </c>
      <c r="AY330" s="236" t="s">
        <v>126</v>
      </c>
    </row>
    <row r="331" s="14" customFormat="1">
      <c r="A331" s="14"/>
      <c r="B331" s="237"/>
      <c r="C331" s="238"/>
      <c r="D331" s="228" t="s">
        <v>136</v>
      </c>
      <c r="E331" s="239" t="s">
        <v>1</v>
      </c>
      <c r="F331" s="240" t="s">
        <v>432</v>
      </c>
      <c r="G331" s="238"/>
      <c r="H331" s="241">
        <v>1.5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136</v>
      </c>
      <c r="AU331" s="247" t="s">
        <v>134</v>
      </c>
      <c r="AV331" s="14" t="s">
        <v>134</v>
      </c>
      <c r="AW331" s="14" t="s">
        <v>30</v>
      </c>
      <c r="AX331" s="14" t="s">
        <v>73</v>
      </c>
      <c r="AY331" s="247" t="s">
        <v>126</v>
      </c>
    </row>
    <row r="332" s="15" customFormat="1">
      <c r="A332" s="15"/>
      <c r="B332" s="248"/>
      <c r="C332" s="249"/>
      <c r="D332" s="228" t="s">
        <v>136</v>
      </c>
      <c r="E332" s="250" t="s">
        <v>1</v>
      </c>
      <c r="F332" s="251" t="s">
        <v>178</v>
      </c>
      <c r="G332" s="249"/>
      <c r="H332" s="252">
        <v>8.5700000000000003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8" t="s">
        <v>136</v>
      </c>
      <c r="AU332" s="258" t="s">
        <v>134</v>
      </c>
      <c r="AV332" s="15" t="s">
        <v>133</v>
      </c>
      <c r="AW332" s="15" t="s">
        <v>30</v>
      </c>
      <c r="AX332" s="15" t="s">
        <v>78</v>
      </c>
      <c r="AY332" s="258" t="s">
        <v>126</v>
      </c>
    </row>
    <row r="333" s="2" customFormat="1" ht="16.5" customHeight="1">
      <c r="A333" s="38"/>
      <c r="B333" s="39"/>
      <c r="C333" s="212" t="s">
        <v>433</v>
      </c>
      <c r="D333" s="212" t="s">
        <v>129</v>
      </c>
      <c r="E333" s="213" t="s">
        <v>434</v>
      </c>
      <c r="F333" s="214" t="s">
        <v>435</v>
      </c>
      <c r="G333" s="215" t="s">
        <v>147</v>
      </c>
      <c r="H333" s="216">
        <v>1.825</v>
      </c>
      <c r="I333" s="217"/>
      <c r="J333" s="218">
        <f>ROUND(I333*H333,2)</f>
        <v>0</v>
      </c>
      <c r="K333" s="219"/>
      <c r="L333" s="44"/>
      <c r="M333" s="220" t="s">
        <v>1</v>
      </c>
      <c r="N333" s="221" t="s">
        <v>39</v>
      </c>
      <c r="O333" s="91"/>
      <c r="P333" s="222">
        <f>O333*H333</f>
        <v>0</v>
      </c>
      <c r="Q333" s="222">
        <v>0</v>
      </c>
      <c r="R333" s="222">
        <f>Q333*H333</f>
        <v>0</v>
      </c>
      <c r="S333" s="222">
        <v>1.8049999999999999</v>
      </c>
      <c r="T333" s="223">
        <f>S333*H333</f>
        <v>3.2941249999999997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4" t="s">
        <v>133</v>
      </c>
      <c r="AT333" s="224" t="s">
        <v>129</v>
      </c>
      <c r="AU333" s="224" t="s">
        <v>134</v>
      </c>
      <c r="AY333" s="17" t="s">
        <v>126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7" t="s">
        <v>134</v>
      </c>
      <c r="BK333" s="225">
        <f>ROUND(I333*H333,2)</f>
        <v>0</v>
      </c>
      <c r="BL333" s="17" t="s">
        <v>133</v>
      </c>
      <c r="BM333" s="224" t="s">
        <v>436</v>
      </c>
    </row>
    <row r="334" s="14" customFormat="1">
      <c r="A334" s="14"/>
      <c r="B334" s="237"/>
      <c r="C334" s="238"/>
      <c r="D334" s="228" t="s">
        <v>136</v>
      </c>
      <c r="E334" s="239" t="s">
        <v>1</v>
      </c>
      <c r="F334" s="240" t="s">
        <v>437</v>
      </c>
      <c r="G334" s="238"/>
      <c r="H334" s="241">
        <v>1.825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136</v>
      </c>
      <c r="AU334" s="247" t="s">
        <v>134</v>
      </c>
      <c r="AV334" s="14" t="s">
        <v>134</v>
      </c>
      <c r="AW334" s="14" t="s">
        <v>30</v>
      </c>
      <c r="AX334" s="14" t="s">
        <v>78</v>
      </c>
      <c r="AY334" s="247" t="s">
        <v>126</v>
      </c>
    </row>
    <row r="335" s="12" customFormat="1" ht="22.8" customHeight="1">
      <c r="A335" s="12"/>
      <c r="B335" s="196"/>
      <c r="C335" s="197"/>
      <c r="D335" s="198" t="s">
        <v>72</v>
      </c>
      <c r="E335" s="210" t="s">
        <v>438</v>
      </c>
      <c r="F335" s="210" t="s">
        <v>439</v>
      </c>
      <c r="G335" s="197"/>
      <c r="H335" s="197"/>
      <c r="I335" s="200"/>
      <c r="J335" s="211">
        <f>BK335</f>
        <v>0</v>
      </c>
      <c r="K335" s="197"/>
      <c r="L335" s="202"/>
      <c r="M335" s="203"/>
      <c r="N335" s="204"/>
      <c r="O335" s="204"/>
      <c r="P335" s="205">
        <f>SUM(P336:P340)</f>
        <v>0</v>
      </c>
      <c r="Q335" s="204"/>
      <c r="R335" s="205">
        <f>SUM(R336:R340)</f>
        <v>0</v>
      </c>
      <c r="S335" s="204"/>
      <c r="T335" s="206">
        <f>SUM(T336:T340)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7" t="s">
        <v>78</v>
      </c>
      <c r="AT335" s="208" t="s">
        <v>72</v>
      </c>
      <c r="AU335" s="208" t="s">
        <v>78</v>
      </c>
      <c r="AY335" s="207" t="s">
        <v>126</v>
      </c>
      <c r="BK335" s="209">
        <f>SUM(BK336:BK340)</f>
        <v>0</v>
      </c>
    </row>
    <row r="336" s="2" customFormat="1" ht="16.5" customHeight="1">
      <c r="A336" s="38"/>
      <c r="B336" s="39"/>
      <c r="C336" s="212" t="s">
        <v>440</v>
      </c>
      <c r="D336" s="212" t="s">
        <v>129</v>
      </c>
      <c r="E336" s="213" t="s">
        <v>441</v>
      </c>
      <c r="F336" s="214" t="s">
        <v>442</v>
      </c>
      <c r="G336" s="215" t="s">
        <v>162</v>
      </c>
      <c r="H336" s="216">
        <v>25.962</v>
      </c>
      <c r="I336" s="217"/>
      <c r="J336" s="218">
        <f>ROUND(I336*H336,2)</f>
        <v>0</v>
      </c>
      <c r="K336" s="219"/>
      <c r="L336" s="44"/>
      <c r="M336" s="220" t="s">
        <v>1</v>
      </c>
      <c r="N336" s="221" t="s">
        <v>39</v>
      </c>
      <c r="O336" s="91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4" t="s">
        <v>133</v>
      </c>
      <c r="AT336" s="224" t="s">
        <v>129</v>
      </c>
      <c r="AU336" s="224" t="s">
        <v>134</v>
      </c>
      <c r="AY336" s="17" t="s">
        <v>126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7" t="s">
        <v>134</v>
      </c>
      <c r="BK336" s="225">
        <f>ROUND(I336*H336,2)</f>
        <v>0</v>
      </c>
      <c r="BL336" s="17" t="s">
        <v>133</v>
      </c>
      <c r="BM336" s="224" t="s">
        <v>443</v>
      </c>
    </row>
    <row r="337" s="2" customFormat="1" ht="16.5" customHeight="1">
      <c r="A337" s="38"/>
      <c r="B337" s="39"/>
      <c r="C337" s="212" t="s">
        <v>444</v>
      </c>
      <c r="D337" s="212" t="s">
        <v>129</v>
      </c>
      <c r="E337" s="213" t="s">
        <v>445</v>
      </c>
      <c r="F337" s="214" t="s">
        <v>446</v>
      </c>
      <c r="G337" s="215" t="s">
        <v>162</v>
      </c>
      <c r="H337" s="216">
        <v>25.962</v>
      </c>
      <c r="I337" s="217"/>
      <c r="J337" s="218">
        <f>ROUND(I337*H337,2)</f>
        <v>0</v>
      </c>
      <c r="K337" s="219"/>
      <c r="L337" s="44"/>
      <c r="M337" s="220" t="s">
        <v>1</v>
      </c>
      <c r="N337" s="221" t="s">
        <v>39</v>
      </c>
      <c r="O337" s="91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4" t="s">
        <v>133</v>
      </c>
      <c r="AT337" s="224" t="s">
        <v>129</v>
      </c>
      <c r="AU337" s="224" t="s">
        <v>134</v>
      </c>
      <c r="AY337" s="17" t="s">
        <v>126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7" t="s">
        <v>134</v>
      </c>
      <c r="BK337" s="225">
        <f>ROUND(I337*H337,2)</f>
        <v>0</v>
      </c>
      <c r="BL337" s="17" t="s">
        <v>133</v>
      </c>
      <c r="BM337" s="224" t="s">
        <v>447</v>
      </c>
    </row>
    <row r="338" s="2" customFormat="1" ht="16.5" customHeight="1">
      <c r="A338" s="38"/>
      <c r="B338" s="39"/>
      <c r="C338" s="212" t="s">
        <v>448</v>
      </c>
      <c r="D338" s="212" t="s">
        <v>129</v>
      </c>
      <c r="E338" s="213" t="s">
        <v>449</v>
      </c>
      <c r="F338" s="214" t="s">
        <v>450</v>
      </c>
      <c r="G338" s="215" t="s">
        <v>162</v>
      </c>
      <c r="H338" s="216">
        <v>508.26900000000001</v>
      </c>
      <c r="I338" s="217"/>
      <c r="J338" s="218">
        <f>ROUND(I338*H338,2)</f>
        <v>0</v>
      </c>
      <c r="K338" s="219"/>
      <c r="L338" s="44"/>
      <c r="M338" s="220" t="s">
        <v>1</v>
      </c>
      <c r="N338" s="221" t="s">
        <v>39</v>
      </c>
      <c r="O338" s="91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4" t="s">
        <v>133</v>
      </c>
      <c r="AT338" s="224" t="s">
        <v>129</v>
      </c>
      <c r="AU338" s="224" t="s">
        <v>134</v>
      </c>
      <c r="AY338" s="17" t="s">
        <v>126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7" t="s">
        <v>134</v>
      </c>
      <c r="BK338" s="225">
        <f>ROUND(I338*H338,2)</f>
        <v>0</v>
      </c>
      <c r="BL338" s="17" t="s">
        <v>133</v>
      </c>
      <c r="BM338" s="224" t="s">
        <v>451</v>
      </c>
    </row>
    <row r="339" s="14" customFormat="1">
      <c r="A339" s="14"/>
      <c r="B339" s="237"/>
      <c r="C339" s="238"/>
      <c r="D339" s="228" t="s">
        <v>136</v>
      </c>
      <c r="E339" s="239" t="s">
        <v>1</v>
      </c>
      <c r="F339" s="240" t="s">
        <v>452</v>
      </c>
      <c r="G339" s="238"/>
      <c r="H339" s="241">
        <v>508.26900000000001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136</v>
      </c>
      <c r="AU339" s="247" t="s">
        <v>134</v>
      </c>
      <c r="AV339" s="14" t="s">
        <v>134</v>
      </c>
      <c r="AW339" s="14" t="s">
        <v>30</v>
      </c>
      <c r="AX339" s="14" t="s">
        <v>78</v>
      </c>
      <c r="AY339" s="247" t="s">
        <v>126</v>
      </c>
    </row>
    <row r="340" s="2" customFormat="1" ht="21.75" customHeight="1">
      <c r="A340" s="38"/>
      <c r="B340" s="39"/>
      <c r="C340" s="212" t="s">
        <v>453</v>
      </c>
      <c r="D340" s="212" t="s">
        <v>129</v>
      </c>
      <c r="E340" s="213" t="s">
        <v>454</v>
      </c>
      <c r="F340" s="214" t="s">
        <v>455</v>
      </c>
      <c r="G340" s="215" t="s">
        <v>162</v>
      </c>
      <c r="H340" s="216">
        <v>26.751000000000001</v>
      </c>
      <c r="I340" s="217"/>
      <c r="J340" s="218">
        <f>ROUND(I340*H340,2)</f>
        <v>0</v>
      </c>
      <c r="K340" s="219"/>
      <c r="L340" s="44"/>
      <c r="M340" s="220" t="s">
        <v>1</v>
      </c>
      <c r="N340" s="221" t="s">
        <v>39</v>
      </c>
      <c r="O340" s="91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4" t="s">
        <v>133</v>
      </c>
      <c r="AT340" s="224" t="s">
        <v>129</v>
      </c>
      <c r="AU340" s="224" t="s">
        <v>134</v>
      </c>
      <c r="AY340" s="17" t="s">
        <v>126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7" t="s">
        <v>134</v>
      </c>
      <c r="BK340" s="225">
        <f>ROUND(I340*H340,2)</f>
        <v>0</v>
      </c>
      <c r="BL340" s="17" t="s">
        <v>133</v>
      </c>
      <c r="BM340" s="224" t="s">
        <v>456</v>
      </c>
    </row>
    <row r="341" s="12" customFormat="1" ht="22.8" customHeight="1">
      <c r="A341" s="12"/>
      <c r="B341" s="196"/>
      <c r="C341" s="197"/>
      <c r="D341" s="198" t="s">
        <v>72</v>
      </c>
      <c r="E341" s="210" t="s">
        <v>457</v>
      </c>
      <c r="F341" s="210" t="s">
        <v>458</v>
      </c>
      <c r="G341" s="197"/>
      <c r="H341" s="197"/>
      <c r="I341" s="200"/>
      <c r="J341" s="211">
        <f>BK341</f>
        <v>0</v>
      </c>
      <c r="K341" s="197"/>
      <c r="L341" s="202"/>
      <c r="M341" s="203"/>
      <c r="N341" s="204"/>
      <c r="O341" s="204"/>
      <c r="P341" s="205">
        <f>P342</f>
        <v>0</v>
      </c>
      <c r="Q341" s="204"/>
      <c r="R341" s="205">
        <f>R342</f>
        <v>0</v>
      </c>
      <c r="S341" s="204"/>
      <c r="T341" s="206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7" t="s">
        <v>78</v>
      </c>
      <c r="AT341" s="208" t="s">
        <v>72</v>
      </c>
      <c r="AU341" s="208" t="s">
        <v>78</v>
      </c>
      <c r="AY341" s="207" t="s">
        <v>126</v>
      </c>
      <c r="BK341" s="209">
        <f>BK342</f>
        <v>0</v>
      </c>
    </row>
    <row r="342" s="2" customFormat="1" ht="16.5" customHeight="1">
      <c r="A342" s="38"/>
      <c r="B342" s="39"/>
      <c r="C342" s="212" t="s">
        <v>459</v>
      </c>
      <c r="D342" s="212" t="s">
        <v>129</v>
      </c>
      <c r="E342" s="213" t="s">
        <v>460</v>
      </c>
      <c r="F342" s="214" t="s">
        <v>461</v>
      </c>
      <c r="G342" s="215" t="s">
        <v>162</v>
      </c>
      <c r="H342" s="216">
        <v>16.550000000000001</v>
      </c>
      <c r="I342" s="217"/>
      <c r="J342" s="218">
        <f>ROUND(I342*H342,2)</f>
        <v>0</v>
      </c>
      <c r="K342" s="219"/>
      <c r="L342" s="44"/>
      <c r="M342" s="220" t="s">
        <v>1</v>
      </c>
      <c r="N342" s="221" t="s">
        <v>39</v>
      </c>
      <c r="O342" s="91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4" t="s">
        <v>133</v>
      </c>
      <c r="AT342" s="224" t="s">
        <v>129</v>
      </c>
      <c r="AU342" s="224" t="s">
        <v>134</v>
      </c>
      <c r="AY342" s="17" t="s">
        <v>126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7" t="s">
        <v>134</v>
      </c>
      <c r="BK342" s="225">
        <f>ROUND(I342*H342,2)</f>
        <v>0</v>
      </c>
      <c r="BL342" s="17" t="s">
        <v>133</v>
      </c>
      <c r="BM342" s="224" t="s">
        <v>462</v>
      </c>
    </row>
    <row r="343" s="12" customFormat="1" ht="25.92" customHeight="1">
      <c r="A343" s="12"/>
      <c r="B343" s="196"/>
      <c r="C343" s="197"/>
      <c r="D343" s="198" t="s">
        <v>72</v>
      </c>
      <c r="E343" s="199" t="s">
        <v>463</v>
      </c>
      <c r="F343" s="199" t="s">
        <v>464</v>
      </c>
      <c r="G343" s="197"/>
      <c r="H343" s="197"/>
      <c r="I343" s="200"/>
      <c r="J343" s="201">
        <f>BK343</f>
        <v>0</v>
      </c>
      <c r="K343" s="197"/>
      <c r="L343" s="202"/>
      <c r="M343" s="203"/>
      <c r="N343" s="204"/>
      <c r="O343" s="204"/>
      <c r="P343" s="205">
        <f>P344+P352+P369+P371+P375+P380+P388+P390+P392+P398+P410+P418+P427+P451+P466+P474</f>
        <v>0</v>
      </c>
      <c r="Q343" s="204"/>
      <c r="R343" s="205">
        <f>R344+R352+R369+R371+R375+R380+R388+R390+R392+R398+R410+R418+R427+R451+R466+R474</f>
        <v>1.3653994299999999</v>
      </c>
      <c r="S343" s="204"/>
      <c r="T343" s="206">
        <f>T344+T352+T369+T371+T375+T380+T388+T390+T392+T398+T410+T418+T427+T451+T466+T474</f>
        <v>1.971144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7" t="s">
        <v>134</v>
      </c>
      <c r="AT343" s="208" t="s">
        <v>72</v>
      </c>
      <c r="AU343" s="208" t="s">
        <v>73</v>
      </c>
      <c r="AY343" s="207" t="s">
        <v>126</v>
      </c>
      <c r="BK343" s="209">
        <f>BK344+BK352+BK369+BK371+BK375+BK380+BK388+BK390+BK392+BK398+BK410+BK418+BK427+BK451+BK466+BK474</f>
        <v>0</v>
      </c>
    </row>
    <row r="344" s="12" customFormat="1" ht="22.8" customHeight="1">
      <c r="A344" s="12"/>
      <c r="B344" s="196"/>
      <c r="C344" s="197"/>
      <c r="D344" s="198" t="s">
        <v>72</v>
      </c>
      <c r="E344" s="210" t="s">
        <v>465</v>
      </c>
      <c r="F344" s="210" t="s">
        <v>466</v>
      </c>
      <c r="G344" s="197"/>
      <c r="H344" s="197"/>
      <c r="I344" s="200"/>
      <c r="J344" s="211">
        <f>BK344</f>
        <v>0</v>
      </c>
      <c r="K344" s="197"/>
      <c r="L344" s="202"/>
      <c r="M344" s="203"/>
      <c r="N344" s="204"/>
      <c r="O344" s="204"/>
      <c r="P344" s="205">
        <f>SUM(P345:P351)</f>
        <v>0</v>
      </c>
      <c r="Q344" s="204"/>
      <c r="R344" s="205">
        <f>SUM(R345:R351)</f>
        <v>0</v>
      </c>
      <c r="S344" s="204"/>
      <c r="T344" s="206">
        <f>SUM(T345:T351)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7" t="s">
        <v>134</v>
      </c>
      <c r="AT344" s="208" t="s">
        <v>72</v>
      </c>
      <c r="AU344" s="208" t="s">
        <v>78</v>
      </c>
      <c r="AY344" s="207" t="s">
        <v>126</v>
      </c>
      <c r="BK344" s="209">
        <f>SUM(BK345:BK351)</f>
        <v>0</v>
      </c>
    </row>
    <row r="345" s="2" customFormat="1" ht="16.5" customHeight="1">
      <c r="A345" s="38"/>
      <c r="B345" s="39"/>
      <c r="C345" s="212" t="s">
        <v>467</v>
      </c>
      <c r="D345" s="212" t="s">
        <v>129</v>
      </c>
      <c r="E345" s="213" t="s">
        <v>468</v>
      </c>
      <c r="F345" s="214" t="s">
        <v>469</v>
      </c>
      <c r="G345" s="215" t="s">
        <v>169</v>
      </c>
      <c r="H345" s="216">
        <v>19.928999999999998</v>
      </c>
      <c r="I345" s="217"/>
      <c r="J345" s="218">
        <f>ROUND(I345*H345,2)</f>
        <v>0</v>
      </c>
      <c r="K345" s="219"/>
      <c r="L345" s="44"/>
      <c r="M345" s="220" t="s">
        <v>1</v>
      </c>
      <c r="N345" s="221" t="s">
        <v>39</v>
      </c>
      <c r="O345" s="91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4" t="s">
        <v>212</v>
      </c>
      <c r="AT345" s="224" t="s">
        <v>129</v>
      </c>
      <c r="AU345" s="224" t="s">
        <v>134</v>
      </c>
      <c r="AY345" s="17" t="s">
        <v>126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7" t="s">
        <v>134</v>
      </c>
      <c r="BK345" s="225">
        <f>ROUND(I345*H345,2)</f>
        <v>0</v>
      </c>
      <c r="BL345" s="17" t="s">
        <v>212</v>
      </c>
      <c r="BM345" s="224" t="s">
        <v>470</v>
      </c>
    </row>
    <row r="346" s="13" customFormat="1">
      <c r="A346" s="13"/>
      <c r="B346" s="226"/>
      <c r="C346" s="227"/>
      <c r="D346" s="228" t="s">
        <v>136</v>
      </c>
      <c r="E346" s="229" t="s">
        <v>1</v>
      </c>
      <c r="F346" s="230" t="s">
        <v>471</v>
      </c>
      <c r="G346" s="227"/>
      <c r="H346" s="229" t="s">
        <v>1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136</v>
      </c>
      <c r="AU346" s="236" t="s">
        <v>134</v>
      </c>
      <c r="AV346" s="13" t="s">
        <v>78</v>
      </c>
      <c r="AW346" s="13" t="s">
        <v>30</v>
      </c>
      <c r="AX346" s="13" t="s">
        <v>73</v>
      </c>
      <c r="AY346" s="236" t="s">
        <v>126</v>
      </c>
    </row>
    <row r="347" s="14" customFormat="1">
      <c r="A347" s="14"/>
      <c r="B347" s="237"/>
      <c r="C347" s="238"/>
      <c r="D347" s="228" t="s">
        <v>136</v>
      </c>
      <c r="E347" s="239" t="s">
        <v>1</v>
      </c>
      <c r="F347" s="240" t="s">
        <v>472</v>
      </c>
      <c r="G347" s="238"/>
      <c r="H347" s="241">
        <v>3.492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136</v>
      </c>
      <c r="AU347" s="247" t="s">
        <v>134</v>
      </c>
      <c r="AV347" s="14" t="s">
        <v>134</v>
      </c>
      <c r="AW347" s="14" t="s">
        <v>30</v>
      </c>
      <c r="AX347" s="14" t="s">
        <v>73</v>
      </c>
      <c r="AY347" s="247" t="s">
        <v>126</v>
      </c>
    </row>
    <row r="348" s="14" customFormat="1">
      <c r="A348" s="14"/>
      <c r="B348" s="237"/>
      <c r="C348" s="238"/>
      <c r="D348" s="228" t="s">
        <v>136</v>
      </c>
      <c r="E348" s="239" t="s">
        <v>1</v>
      </c>
      <c r="F348" s="240" t="s">
        <v>473</v>
      </c>
      <c r="G348" s="238"/>
      <c r="H348" s="241">
        <v>12.975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7" t="s">
        <v>136</v>
      </c>
      <c r="AU348" s="247" t="s">
        <v>134</v>
      </c>
      <c r="AV348" s="14" t="s">
        <v>134</v>
      </c>
      <c r="AW348" s="14" t="s">
        <v>30</v>
      </c>
      <c r="AX348" s="14" t="s">
        <v>73</v>
      </c>
      <c r="AY348" s="247" t="s">
        <v>126</v>
      </c>
    </row>
    <row r="349" s="14" customFormat="1">
      <c r="A349" s="14"/>
      <c r="B349" s="237"/>
      <c r="C349" s="238"/>
      <c r="D349" s="228" t="s">
        <v>136</v>
      </c>
      <c r="E349" s="239" t="s">
        <v>1</v>
      </c>
      <c r="F349" s="240" t="s">
        <v>474</v>
      </c>
      <c r="G349" s="238"/>
      <c r="H349" s="241">
        <v>3.4620000000000002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136</v>
      </c>
      <c r="AU349" s="247" t="s">
        <v>134</v>
      </c>
      <c r="AV349" s="14" t="s">
        <v>134</v>
      </c>
      <c r="AW349" s="14" t="s">
        <v>30</v>
      </c>
      <c r="AX349" s="14" t="s">
        <v>73</v>
      </c>
      <c r="AY349" s="247" t="s">
        <v>126</v>
      </c>
    </row>
    <row r="350" s="15" customFormat="1">
      <c r="A350" s="15"/>
      <c r="B350" s="248"/>
      <c r="C350" s="249"/>
      <c r="D350" s="228" t="s">
        <v>136</v>
      </c>
      <c r="E350" s="250" t="s">
        <v>1</v>
      </c>
      <c r="F350" s="251" t="s">
        <v>178</v>
      </c>
      <c r="G350" s="249"/>
      <c r="H350" s="252">
        <v>19.928999999999998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8" t="s">
        <v>136</v>
      </c>
      <c r="AU350" s="258" t="s">
        <v>134</v>
      </c>
      <c r="AV350" s="15" t="s">
        <v>133</v>
      </c>
      <c r="AW350" s="15" t="s">
        <v>30</v>
      </c>
      <c r="AX350" s="15" t="s">
        <v>78</v>
      </c>
      <c r="AY350" s="258" t="s">
        <v>126</v>
      </c>
    </row>
    <row r="351" s="2" customFormat="1" ht="16.5" customHeight="1">
      <c r="A351" s="38"/>
      <c r="B351" s="39"/>
      <c r="C351" s="212" t="s">
        <v>475</v>
      </c>
      <c r="D351" s="212" t="s">
        <v>129</v>
      </c>
      <c r="E351" s="213" t="s">
        <v>476</v>
      </c>
      <c r="F351" s="214" t="s">
        <v>477</v>
      </c>
      <c r="G351" s="215" t="s">
        <v>478</v>
      </c>
      <c r="H351" s="259"/>
      <c r="I351" s="217"/>
      <c r="J351" s="218">
        <f>ROUND(I351*H351,2)</f>
        <v>0</v>
      </c>
      <c r="K351" s="219"/>
      <c r="L351" s="44"/>
      <c r="M351" s="220" t="s">
        <v>1</v>
      </c>
      <c r="N351" s="221" t="s">
        <v>39</v>
      </c>
      <c r="O351" s="91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4" t="s">
        <v>212</v>
      </c>
      <c r="AT351" s="224" t="s">
        <v>129</v>
      </c>
      <c r="AU351" s="224" t="s">
        <v>134</v>
      </c>
      <c r="AY351" s="17" t="s">
        <v>126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7" t="s">
        <v>134</v>
      </c>
      <c r="BK351" s="225">
        <f>ROUND(I351*H351,2)</f>
        <v>0</v>
      </c>
      <c r="BL351" s="17" t="s">
        <v>212</v>
      </c>
      <c r="BM351" s="224" t="s">
        <v>479</v>
      </c>
    </row>
    <row r="352" s="12" customFormat="1" ht="22.8" customHeight="1">
      <c r="A352" s="12"/>
      <c r="B352" s="196"/>
      <c r="C352" s="197"/>
      <c r="D352" s="198" t="s">
        <v>72</v>
      </c>
      <c r="E352" s="210" t="s">
        <v>480</v>
      </c>
      <c r="F352" s="210" t="s">
        <v>481</v>
      </c>
      <c r="G352" s="197"/>
      <c r="H352" s="197"/>
      <c r="I352" s="200"/>
      <c r="J352" s="211">
        <f>BK352</f>
        <v>0</v>
      </c>
      <c r="K352" s="197"/>
      <c r="L352" s="202"/>
      <c r="M352" s="203"/>
      <c r="N352" s="204"/>
      <c r="O352" s="204"/>
      <c r="P352" s="205">
        <f>SUM(P353:P368)</f>
        <v>0</v>
      </c>
      <c r="Q352" s="204"/>
      <c r="R352" s="205">
        <f>SUM(R353:R368)</f>
        <v>0.057023199999999996</v>
      </c>
      <c r="S352" s="204"/>
      <c r="T352" s="206">
        <f>SUM(T353:T368)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7" t="s">
        <v>134</v>
      </c>
      <c r="AT352" s="208" t="s">
        <v>72</v>
      </c>
      <c r="AU352" s="208" t="s">
        <v>78</v>
      </c>
      <c r="AY352" s="207" t="s">
        <v>126</v>
      </c>
      <c r="BK352" s="209">
        <f>SUM(BK353:BK368)</f>
        <v>0</v>
      </c>
    </row>
    <row r="353" s="2" customFormat="1" ht="16.5" customHeight="1">
      <c r="A353" s="38"/>
      <c r="B353" s="39"/>
      <c r="C353" s="212" t="s">
        <v>482</v>
      </c>
      <c r="D353" s="212" t="s">
        <v>129</v>
      </c>
      <c r="E353" s="213" t="s">
        <v>483</v>
      </c>
      <c r="F353" s="214" t="s">
        <v>484</v>
      </c>
      <c r="G353" s="215" t="s">
        <v>169</v>
      </c>
      <c r="H353" s="216">
        <v>12.65</v>
      </c>
      <c r="I353" s="217"/>
      <c r="J353" s="218">
        <f>ROUND(I353*H353,2)</f>
        <v>0</v>
      </c>
      <c r="K353" s="219"/>
      <c r="L353" s="44"/>
      <c r="M353" s="220" t="s">
        <v>1</v>
      </c>
      <c r="N353" s="221" t="s">
        <v>39</v>
      </c>
      <c r="O353" s="91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4" t="s">
        <v>212</v>
      </c>
      <c r="AT353" s="224" t="s">
        <v>129</v>
      </c>
      <c r="AU353" s="224" t="s">
        <v>134</v>
      </c>
      <c r="AY353" s="17" t="s">
        <v>126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7" t="s">
        <v>134</v>
      </c>
      <c r="BK353" s="225">
        <f>ROUND(I353*H353,2)</f>
        <v>0</v>
      </c>
      <c r="BL353" s="17" t="s">
        <v>212</v>
      </c>
      <c r="BM353" s="224" t="s">
        <v>485</v>
      </c>
    </row>
    <row r="354" s="13" customFormat="1">
      <c r="A354" s="13"/>
      <c r="B354" s="226"/>
      <c r="C354" s="227"/>
      <c r="D354" s="228" t="s">
        <v>136</v>
      </c>
      <c r="E354" s="229" t="s">
        <v>1</v>
      </c>
      <c r="F354" s="230" t="s">
        <v>294</v>
      </c>
      <c r="G354" s="227"/>
      <c r="H354" s="229" t="s">
        <v>1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136</v>
      </c>
      <c r="AU354" s="236" t="s">
        <v>134</v>
      </c>
      <c r="AV354" s="13" t="s">
        <v>78</v>
      </c>
      <c r="AW354" s="13" t="s">
        <v>30</v>
      </c>
      <c r="AX354" s="13" t="s">
        <v>73</v>
      </c>
      <c r="AY354" s="236" t="s">
        <v>126</v>
      </c>
    </row>
    <row r="355" s="14" customFormat="1">
      <c r="A355" s="14"/>
      <c r="B355" s="237"/>
      <c r="C355" s="238"/>
      <c r="D355" s="228" t="s">
        <v>136</v>
      </c>
      <c r="E355" s="239" t="s">
        <v>1</v>
      </c>
      <c r="F355" s="240" t="s">
        <v>486</v>
      </c>
      <c r="G355" s="238"/>
      <c r="H355" s="241">
        <v>12.65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136</v>
      </c>
      <c r="AU355" s="247" t="s">
        <v>134</v>
      </c>
      <c r="AV355" s="14" t="s">
        <v>134</v>
      </c>
      <c r="AW355" s="14" t="s">
        <v>30</v>
      </c>
      <c r="AX355" s="14" t="s">
        <v>78</v>
      </c>
      <c r="AY355" s="247" t="s">
        <v>126</v>
      </c>
    </row>
    <row r="356" s="2" customFormat="1" ht="16.5" customHeight="1">
      <c r="A356" s="38"/>
      <c r="B356" s="39"/>
      <c r="C356" s="260" t="s">
        <v>487</v>
      </c>
      <c r="D356" s="260" t="s">
        <v>488</v>
      </c>
      <c r="E356" s="261" t="s">
        <v>489</v>
      </c>
      <c r="F356" s="262" t="s">
        <v>490</v>
      </c>
      <c r="G356" s="263" t="s">
        <v>169</v>
      </c>
      <c r="H356" s="264">
        <v>13.283</v>
      </c>
      <c r="I356" s="265"/>
      <c r="J356" s="266">
        <f>ROUND(I356*H356,2)</f>
        <v>0</v>
      </c>
      <c r="K356" s="267"/>
      <c r="L356" s="268"/>
      <c r="M356" s="269" t="s">
        <v>1</v>
      </c>
      <c r="N356" s="270" t="s">
        <v>39</v>
      </c>
      <c r="O356" s="91"/>
      <c r="P356" s="222">
        <f>O356*H356</f>
        <v>0</v>
      </c>
      <c r="Q356" s="222">
        <v>0.0037499999999999999</v>
      </c>
      <c r="R356" s="222">
        <f>Q356*H356</f>
        <v>0.049811249999999994</v>
      </c>
      <c r="S356" s="222">
        <v>0</v>
      </c>
      <c r="T356" s="223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4" t="s">
        <v>318</v>
      </c>
      <c r="AT356" s="224" t="s">
        <v>488</v>
      </c>
      <c r="AU356" s="224" t="s">
        <v>134</v>
      </c>
      <c r="AY356" s="17" t="s">
        <v>126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7" t="s">
        <v>134</v>
      </c>
      <c r="BK356" s="225">
        <f>ROUND(I356*H356,2)</f>
        <v>0</v>
      </c>
      <c r="BL356" s="17" t="s">
        <v>212</v>
      </c>
      <c r="BM356" s="224" t="s">
        <v>491</v>
      </c>
    </row>
    <row r="357" s="14" customFormat="1">
      <c r="A357" s="14"/>
      <c r="B357" s="237"/>
      <c r="C357" s="238"/>
      <c r="D357" s="228" t="s">
        <v>136</v>
      </c>
      <c r="E357" s="238"/>
      <c r="F357" s="240" t="s">
        <v>492</v>
      </c>
      <c r="G357" s="238"/>
      <c r="H357" s="241">
        <v>13.283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136</v>
      </c>
      <c r="AU357" s="247" t="s">
        <v>134</v>
      </c>
      <c r="AV357" s="14" t="s">
        <v>134</v>
      </c>
      <c r="AW357" s="14" t="s">
        <v>4</v>
      </c>
      <c r="AX357" s="14" t="s">
        <v>78</v>
      </c>
      <c r="AY357" s="247" t="s">
        <v>126</v>
      </c>
    </row>
    <row r="358" s="2" customFormat="1" ht="16.5" customHeight="1">
      <c r="A358" s="38"/>
      <c r="B358" s="39"/>
      <c r="C358" s="212" t="s">
        <v>493</v>
      </c>
      <c r="D358" s="212" t="s">
        <v>129</v>
      </c>
      <c r="E358" s="213" t="s">
        <v>494</v>
      </c>
      <c r="F358" s="214" t="s">
        <v>495</v>
      </c>
      <c r="G358" s="215" t="s">
        <v>182</v>
      </c>
      <c r="H358" s="216">
        <v>25.035</v>
      </c>
      <c r="I358" s="217"/>
      <c r="J358" s="218">
        <f>ROUND(I358*H358,2)</f>
        <v>0</v>
      </c>
      <c r="K358" s="219"/>
      <c r="L358" s="44"/>
      <c r="M358" s="220" t="s">
        <v>1</v>
      </c>
      <c r="N358" s="221" t="s">
        <v>39</v>
      </c>
      <c r="O358" s="91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4" t="s">
        <v>212</v>
      </c>
      <c r="AT358" s="224" t="s">
        <v>129</v>
      </c>
      <c r="AU358" s="224" t="s">
        <v>134</v>
      </c>
      <c r="AY358" s="17" t="s">
        <v>126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7" t="s">
        <v>134</v>
      </c>
      <c r="BK358" s="225">
        <f>ROUND(I358*H358,2)</f>
        <v>0</v>
      </c>
      <c r="BL358" s="17" t="s">
        <v>212</v>
      </c>
      <c r="BM358" s="224" t="s">
        <v>496</v>
      </c>
    </row>
    <row r="359" s="13" customFormat="1">
      <c r="A359" s="13"/>
      <c r="B359" s="226"/>
      <c r="C359" s="227"/>
      <c r="D359" s="228" t="s">
        <v>136</v>
      </c>
      <c r="E359" s="229" t="s">
        <v>1</v>
      </c>
      <c r="F359" s="230" t="s">
        <v>294</v>
      </c>
      <c r="G359" s="227"/>
      <c r="H359" s="229" t="s">
        <v>1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136</v>
      </c>
      <c r="AU359" s="236" t="s">
        <v>134</v>
      </c>
      <c r="AV359" s="13" t="s">
        <v>78</v>
      </c>
      <c r="AW359" s="13" t="s">
        <v>30</v>
      </c>
      <c r="AX359" s="13" t="s">
        <v>73</v>
      </c>
      <c r="AY359" s="236" t="s">
        <v>126</v>
      </c>
    </row>
    <row r="360" s="14" customFormat="1">
      <c r="A360" s="14"/>
      <c r="B360" s="237"/>
      <c r="C360" s="238"/>
      <c r="D360" s="228" t="s">
        <v>136</v>
      </c>
      <c r="E360" s="239" t="s">
        <v>1</v>
      </c>
      <c r="F360" s="240" t="s">
        <v>497</v>
      </c>
      <c r="G360" s="238"/>
      <c r="H360" s="241">
        <v>20.739999999999998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136</v>
      </c>
      <c r="AU360" s="247" t="s">
        <v>134</v>
      </c>
      <c r="AV360" s="14" t="s">
        <v>134</v>
      </c>
      <c r="AW360" s="14" t="s">
        <v>30</v>
      </c>
      <c r="AX360" s="14" t="s">
        <v>73</v>
      </c>
      <c r="AY360" s="247" t="s">
        <v>126</v>
      </c>
    </row>
    <row r="361" s="14" customFormat="1">
      <c r="A361" s="14"/>
      <c r="B361" s="237"/>
      <c r="C361" s="238"/>
      <c r="D361" s="228" t="s">
        <v>136</v>
      </c>
      <c r="E361" s="239" t="s">
        <v>1</v>
      </c>
      <c r="F361" s="240" t="s">
        <v>498</v>
      </c>
      <c r="G361" s="238"/>
      <c r="H361" s="241">
        <v>4.2949999999999999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136</v>
      </c>
      <c r="AU361" s="247" t="s">
        <v>134</v>
      </c>
      <c r="AV361" s="14" t="s">
        <v>134</v>
      </c>
      <c r="AW361" s="14" t="s">
        <v>30</v>
      </c>
      <c r="AX361" s="14" t="s">
        <v>73</v>
      </c>
      <c r="AY361" s="247" t="s">
        <v>126</v>
      </c>
    </row>
    <row r="362" s="15" customFormat="1">
      <c r="A362" s="15"/>
      <c r="B362" s="248"/>
      <c r="C362" s="249"/>
      <c r="D362" s="228" t="s">
        <v>136</v>
      </c>
      <c r="E362" s="250" t="s">
        <v>1</v>
      </c>
      <c r="F362" s="251" t="s">
        <v>178</v>
      </c>
      <c r="G362" s="249"/>
      <c r="H362" s="252">
        <v>25.034999999999997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136</v>
      </c>
      <c r="AU362" s="258" t="s">
        <v>134</v>
      </c>
      <c r="AV362" s="15" t="s">
        <v>133</v>
      </c>
      <c r="AW362" s="15" t="s">
        <v>30</v>
      </c>
      <c r="AX362" s="15" t="s">
        <v>78</v>
      </c>
      <c r="AY362" s="258" t="s">
        <v>126</v>
      </c>
    </row>
    <row r="363" s="2" customFormat="1" ht="16.5" customHeight="1">
      <c r="A363" s="38"/>
      <c r="B363" s="39"/>
      <c r="C363" s="260" t="s">
        <v>499</v>
      </c>
      <c r="D363" s="260" t="s">
        <v>488</v>
      </c>
      <c r="E363" s="261" t="s">
        <v>500</v>
      </c>
      <c r="F363" s="262" t="s">
        <v>501</v>
      </c>
      <c r="G363" s="263" t="s">
        <v>182</v>
      </c>
      <c r="H363" s="264">
        <v>26.286999999999999</v>
      </c>
      <c r="I363" s="265"/>
      <c r="J363" s="266">
        <f>ROUND(I363*H363,2)</f>
        <v>0</v>
      </c>
      <c r="K363" s="267"/>
      <c r="L363" s="268"/>
      <c r="M363" s="269" t="s">
        <v>1</v>
      </c>
      <c r="N363" s="270" t="s">
        <v>39</v>
      </c>
      <c r="O363" s="91"/>
      <c r="P363" s="222">
        <f>O363*H363</f>
        <v>0</v>
      </c>
      <c r="Q363" s="222">
        <v>5.0000000000000002E-05</v>
      </c>
      <c r="R363" s="222">
        <f>Q363*H363</f>
        <v>0.0013143499999999999</v>
      </c>
      <c r="S363" s="222">
        <v>0</v>
      </c>
      <c r="T363" s="223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4" t="s">
        <v>318</v>
      </c>
      <c r="AT363" s="224" t="s">
        <v>488</v>
      </c>
      <c r="AU363" s="224" t="s">
        <v>134</v>
      </c>
      <c r="AY363" s="17" t="s">
        <v>126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7" t="s">
        <v>134</v>
      </c>
      <c r="BK363" s="225">
        <f>ROUND(I363*H363,2)</f>
        <v>0</v>
      </c>
      <c r="BL363" s="17" t="s">
        <v>212</v>
      </c>
      <c r="BM363" s="224" t="s">
        <v>502</v>
      </c>
    </row>
    <row r="364" s="14" customFormat="1">
      <c r="A364" s="14"/>
      <c r="B364" s="237"/>
      <c r="C364" s="238"/>
      <c r="D364" s="228" t="s">
        <v>136</v>
      </c>
      <c r="E364" s="238"/>
      <c r="F364" s="240" t="s">
        <v>503</v>
      </c>
      <c r="G364" s="238"/>
      <c r="H364" s="241">
        <v>26.286999999999999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136</v>
      </c>
      <c r="AU364" s="247" t="s">
        <v>134</v>
      </c>
      <c r="AV364" s="14" t="s">
        <v>134</v>
      </c>
      <c r="AW364" s="14" t="s">
        <v>4</v>
      </c>
      <c r="AX364" s="14" t="s">
        <v>78</v>
      </c>
      <c r="AY364" s="247" t="s">
        <v>126</v>
      </c>
    </row>
    <row r="365" s="2" customFormat="1" ht="16.5" customHeight="1">
      <c r="A365" s="38"/>
      <c r="B365" s="39"/>
      <c r="C365" s="212" t="s">
        <v>504</v>
      </c>
      <c r="D365" s="212" t="s">
        <v>129</v>
      </c>
      <c r="E365" s="213" t="s">
        <v>505</v>
      </c>
      <c r="F365" s="214" t="s">
        <v>506</v>
      </c>
      <c r="G365" s="215" t="s">
        <v>169</v>
      </c>
      <c r="H365" s="216">
        <v>12.65</v>
      </c>
      <c r="I365" s="217"/>
      <c r="J365" s="218">
        <f>ROUND(I365*H365,2)</f>
        <v>0</v>
      </c>
      <c r="K365" s="219"/>
      <c r="L365" s="44"/>
      <c r="M365" s="220" t="s">
        <v>1</v>
      </c>
      <c r="N365" s="221" t="s">
        <v>39</v>
      </c>
      <c r="O365" s="91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4" t="s">
        <v>212</v>
      </c>
      <c r="AT365" s="224" t="s">
        <v>129</v>
      </c>
      <c r="AU365" s="224" t="s">
        <v>134</v>
      </c>
      <c r="AY365" s="17" t="s">
        <v>126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7" t="s">
        <v>134</v>
      </c>
      <c r="BK365" s="225">
        <f>ROUND(I365*H365,2)</f>
        <v>0</v>
      </c>
      <c r="BL365" s="17" t="s">
        <v>212</v>
      </c>
      <c r="BM365" s="224" t="s">
        <v>507</v>
      </c>
    </row>
    <row r="366" s="2" customFormat="1" ht="16.5" customHeight="1">
      <c r="A366" s="38"/>
      <c r="B366" s="39"/>
      <c r="C366" s="260" t="s">
        <v>508</v>
      </c>
      <c r="D366" s="260" t="s">
        <v>488</v>
      </c>
      <c r="E366" s="261" t="s">
        <v>509</v>
      </c>
      <c r="F366" s="262" t="s">
        <v>510</v>
      </c>
      <c r="G366" s="263" t="s">
        <v>169</v>
      </c>
      <c r="H366" s="264">
        <v>14.744</v>
      </c>
      <c r="I366" s="265"/>
      <c r="J366" s="266">
        <f>ROUND(I366*H366,2)</f>
        <v>0</v>
      </c>
      <c r="K366" s="267"/>
      <c r="L366" s="268"/>
      <c r="M366" s="269" t="s">
        <v>1</v>
      </c>
      <c r="N366" s="270" t="s">
        <v>39</v>
      </c>
      <c r="O366" s="91"/>
      <c r="P366" s="222">
        <f>O366*H366</f>
        <v>0</v>
      </c>
      <c r="Q366" s="222">
        <v>0.00040000000000000002</v>
      </c>
      <c r="R366" s="222">
        <f>Q366*H366</f>
        <v>0.0058976000000000002</v>
      </c>
      <c r="S366" s="222">
        <v>0</v>
      </c>
      <c r="T366" s="223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4" t="s">
        <v>318</v>
      </c>
      <c r="AT366" s="224" t="s">
        <v>488</v>
      </c>
      <c r="AU366" s="224" t="s">
        <v>134</v>
      </c>
      <c r="AY366" s="17" t="s">
        <v>126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7" t="s">
        <v>134</v>
      </c>
      <c r="BK366" s="225">
        <f>ROUND(I366*H366,2)</f>
        <v>0</v>
      </c>
      <c r="BL366" s="17" t="s">
        <v>212</v>
      </c>
      <c r="BM366" s="224" t="s">
        <v>511</v>
      </c>
    </row>
    <row r="367" s="14" customFormat="1">
      <c r="A367" s="14"/>
      <c r="B367" s="237"/>
      <c r="C367" s="238"/>
      <c r="D367" s="228" t="s">
        <v>136</v>
      </c>
      <c r="E367" s="238"/>
      <c r="F367" s="240" t="s">
        <v>512</v>
      </c>
      <c r="G367" s="238"/>
      <c r="H367" s="241">
        <v>14.744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136</v>
      </c>
      <c r="AU367" s="247" t="s">
        <v>134</v>
      </c>
      <c r="AV367" s="14" t="s">
        <v>134</v>
      </c>
      <c r="AW367" s="14" t="s">
        <v>4</v>
      </c>
      <c r="AX367" s="14" t="s">
        <v>78</v>
      </c>
      <c r="AY367" s="247" t="s">
        <v>126</v>
      </c>
    </row>
    <row r="368" s="2" customFormat="1" ht="16.5" customHeight="1">
      <c r="A368" s="38"/>
      <c r="B368" s="39"/>
      <c r="C368" s="212" t="s">
        <v>513</v>
      </c>
      <c r="D368" s="212" t="s">
        <v>129</v>
      </c>
      <c r="E368" s="213" t="s">
        <v>514</v>
      </c>
      <c r="F368" s="214" t="s">
        <v>515</v>
      </c>
      <c r="G368" s="215" t="s">
        <v>478</v>
      </c>
      <c r="H368" s="259"/>
      <c r="I368" s="217"/>
      <c r="J368" s="218">
        <f>ROUND(I368*H368,2)</f>
        <v>0</v>
      </c>
      <c r="K368" s="219"/>
      <c r="L368" s="44"/>
      <c r="M368" s="220" t="s">
        <v>1</v>
      </c>
      <c r="N368" s="221" t="s">
        <v>39</v>
      </c>
      <c r="O368" s="91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4" t="s">
        <v>212</v>
      </c>
      <c r="AT368" s="224" t="s">
        <v>129</v>
      </c>
      <c r="AU368" s="224" t="s">
        <v>134</v>
      </c>
      <c r="AY368" s="17" t="s">
        <v>126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134</v>
      </c>
      <c r="BK368" s="225">
        <f>ROUND(I368*H368,2)</f>
        <v>0</v>
      </c>
      <c r="BL368" s="17" t="s">
        <v>212</v>
      </c>
      <c r="BM368" s="224" t="s">
        <v>516</v>
      </c>
    </row>
    <row r="369" s="12" customFormat="1" ht="22.8" customHeight="1">
      <c r="A369" s="12"/>
      <c r="B369" s="196"/>
      <c r="C369" s="197"/>
      <c r="D369" s="198" t="s">
        <v>72</v>
      </c>
      <c r="E369" s="210" t="s">
        <v>517</v>
      </c>
      <c r="F369" s="210" t="s">
        <v>518</v>
      </c>
      <c r="G369" s="197"/>
      <c r="H369" s="197"/>
      <c r="I369" s="200"/>
      <c r="J369" s="211">
        <f>BK369</f>
        <v>0</v>
      </c>
      <c r="K369" s="197"/>
      <c r="L369" s="202"/>
      <c r="M369" s="203"/>
      <c r="N369" s="204"/>
      <c r="O369" s="204"/>
      <c r="P369" s="205">
        <f>P370</f>
        <v>0</v>
      </c>
      <c r="Q369" s="204"/>
      <c r="R369" s="205">
        <f>R370</f>
        <v>0</v>
      </c>
      <c r="S369" s="204"/>
      <c r="T369" s="206">
        <f>T370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7" t="s">
        <v>134</v>
      </c>
      <c r="AT369" s="208" t="s">
        <v>72</v>
      </c>
      <c r="AU369" s="208" t="s">
        <v>78</v>
      </c>
      <c r="AY369" s="207" t="s">
        <v>126</v>
      </c>
      <c r="BK369" s="209">
        <f>BK370</f>
        <v>0</v>
      </c>
    </row>
    <row r="370" s="2" customFormat="1" ht="16.5" customHeight="1">
      <c r="A370" s="38"/>
      <c r="B370" s="39"/>
      <c r="C370" s="212" t="s">
        <v>519</v>
      </c>
      <c r="D370" s="212" t="s">
        <v>129</v>
      </c>
      <c r="E370" s="213" t="s">
        <v>520</v>
      </c>
      <c r="F370" s="214" t="s">
        <v>521</v>
      </c>
      <c r="G370" s="215" t="s">
        <v>288</v>
      </c>
      <c r="H370" s="216">
        <v>1</v>
      </c>
      <c r="I370" s="217"/>
      <c r="J370" s="218">
        <f>ROUND(I370*H370,2)</f>
        <v>0</v>
      </c>
      <c r="K370" s="219"/>
      <c r="L370" s="44"/>
      <c r="M370" s="220" t="s">
        <v>1</v>
      </c>
      <c r="N370" s="221" t="s">
        <v>39</v>
      </c>
      <c r="O370" s="91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4" t="s">
        <v>212</v>
      </c>
      <c r="AT370" s="224" t="s">
        <v>129</v>
      </c>
      <c r="AU370" s="224" t="s">
        <v>134</v>
      </c>
      <c r="AY370" s="17" t="s">
        <v>126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7" t="s">
        <v>134</v>
      </c>
      <c r="BK370" s="225">
        <f>ROUND(I370*H370,2)</f>
        <v>0</v>
      </c>
      <c r="BL370" s="17" t="s">
        <v>212</v>
      </c>
      <c r="BM370" s="224" t="s">
        <v>522</v>
      </c>
    </row>
    <row r="371" s="12" customFormat="1" ht="22.8" customHeight="1">
      <c r="A371" s="12"/>
      <c r="B371" s="196"/>
      <c r="C371" s="197"/>
      <c r="D371" s="198" t="s">
        <v>72</v>
      </c>
      <c r="E371" s="210" t="s">
        <v>523</v>
      </c>
      <c r="F371" s="210" t="s">
        <v>524</v>
      </c>
      <c r="G371" s="197"/>
      <c r="H371" s="197"/>
      <c r="I371" s="200"/>
      <c r="J371" s="211">
        <f>BK371</f>
        <v>0</v>
      </c>
      <c r="K371" s="197"/>
      <c r="L371" s="202"/>
      <c r="M371" s="203"/>
      <c r="N371" s="204"/>
      <c r="O371" s="204"/>
      <c r="P371" s="205">
        <f>SUM(P372:P374)</f>
        <v>0</v>
      </c>
      <c r="Q371" s="204"/>
      <c r="R371" s="205">
        <f>SUM(R372:R374)</f>
        <v>0</v>
      </c>
      <c r="S371" s="204"/>
      <c r="T371" s="206">
        <f>SUM(T372:T374)</f>
        <v>0.2364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7" t="s">
        <v>134</v>
      </c>
      <c r="AT371" s="208" t="s">
        <v>72</v>
      </c>
      <c r="AU371" s="208" t="s">
        <v>78</v>
      </c>
      <c r="AY371" s="207" t="s">
        <v>126</v>
      </c>
      <c r="BK371" s="209">
        <f>SUM(BK372:BK374)</f>
        <v>0</v>
      </c>
    </row>
    <row r="372" s="2" customFormat="1" ht="16.5" customHeight="1">
      <c r="A372" s="38"/>
      <c r="B372" s="39"/>
      <c r="C372" s="212" t="s">
        <v>525</v>
      </c>
      <c r="D372" s="212" t="s">
        <v>129</v>
      </c>
      <c r="E372" s="213" t="s">
        <v>526</v>
      </c>
      <c r="F372" s="214" t="s">
        <v>527</v>
      </c>
      <c r="G372" s="215" t="s">
        <v>182</v>
      </c>
      <c r="H372" s="216">
        <v>15</v>
      </c>
      <c r="I372" s="217"/>
      <c r="J372" s="218">
        <f>ROUND(I372*H372,2)</f>
        <v>0</v>
      </c>
      <c r="K372" s="219"/>
      <c r="L372" s="44"/>
      <c r="M372" s="220" t="s">
        <v>1</v>
      </c>
      <c r="N372" s="221" t="s">
        <v>39</v>
      </c>
      <c r="O372" s="91"/>
      <c r="P372" s="222">
        <f>O372*H372</f>
        <v>0</v>
      </c>
      <c r="Q372" s="222">
        <v>0</v>
      </c>
      <c r="R372" s="222">
        <f>Q372*H372</f>
        <v>0</v>
      </c>
      <c r="S372" s="222">
        <v>0.014919999999999999</v>
      </c>
      <c r="T372" s="223">
        <f>S372*H372</f>
        <v>0.2238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4" t="s">
        <v>212</v>
      </c>
      <c r="AT372" s="224" t="s">
        <v>129</v>
      </c>
      <c r="AU372" s="224" t="s">
        <v>134</v>
      </c>
      <c r="AY372" s="17" t="s">
        <v>126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7" t="s">
        <v>134</v>
      </c>
      <c r="BK372" s="225">
        <f>ROUND(I372*H372,2)</f>
        <v>0</v>
      </c>
      <c r="BL372" s="17" t="s">
        <v>212</v>
      </c>
      <c r="BM372" s="224" t="s">
        <v>528</v>
      </c>
    </row>
    <row r="373" s="2" customFormat="1" ht="16.5" customHeight="1">
      <c r="A373" s="38"/>
      <c r="B373" s="39"/>
      <c r="C373" s="212" t="s">
        <v>529</v>
      </c>
      <c r="D373" s="212" t="s">
        <v>129</v>
      </c>
      <c r="E373" s="213" t="s">
        <v>530</v>
      </c>
      <c r="F373" s="214" t="s">
        <v>531</v>
      </c>
      <c r="G373" s="215" t="s">
        <v>182</v>
      </c>
      <c r="H373" s="216">
        <v>6</v>
      </c>
      <c r="I373" s="217"/>
      <c r="J373" s="218">
        <f>ROUND(I373*H373,2)</f>
        <v>0</v>
      </c>
      <c r="K373" s="219"/>
      <c r="L373" s="44"/>
      <c r="M373" s="220" t="s">
        <v>1</v>
      </c>
      <c r="N373" s="221" t="s">
        <v>39</v>
      </c>
      <c r="O373" s="91"/>
      <c r="P373" s="222">
        <f>O373*H373</f>
        <v>0</v>
      </c>
      <c r="Q373" s="222">
        <v>0</v>
      </c>
      <c r="R373" s="222">
        <f>Q373*H373</f>
        <v>0</v>
      </c>
      <c r="S373" s="222">
        <v>0.0020999999999999999</v>
      </c>
      <c r="T373" s="223">
        <f>S373*H373</f>
        <v>0.0126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4" t="s">
        <v>212</v>
      </c>
      <c r="AT373" s="224" t="s">
        <v>129</v>
      </c>
      <c r="AU373" s="224" t="s">
        <v>134</v>
      </c>
      <c r="AY373" s="17" t="s">
        <v>126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7" t="s">
        <v>134</v>
      </c>
      <c r="BK373" s="225">
        <f>ROUND(I373*H373,2)</f>
        <v>0</v>
      </c>
      <c r="BL373" s="17" t="s">
        <v>212</v>
      </c>
      <c r="BM373" s="224" t="s">
        <v>532</v>
      </c>
    </row>
    <row r="374" s="2" customFormat="1" ht="16.5" customHeight="1">
      <c r="A374" s="38"/>
      <c r="B374" s="39"/>
      <c r="C374" s="212" t="s">
        <v>533</v>
      </c>
      <c r="D374" s="212" t="s">
        <v>129</v>
      </c>
      <c r="E374" s="213" t="s">
        <v>534</v>
      </c>
      <c r="F374" s="214" t="s">
        <v>535</v>
      </c>
      <c r="G374" s="215" t="s">
        <v>162</v>
      </c>
      <c r="H374" s="216">
        <v>0.23599999999999999</v>
      </c>
      <c r="I374" s="217"/>
      <c r="J374" s="218">
        <f>ROUND(I374*H374,2)</f>
        <v>0</v>
      </c>
      <c r="K374" s="219"/>
      <c r="L374" s="44"/>
      <c r="M374" s="220" t="s">
        <v>1</v>
      </c>
      <c r="N374" s="221" t="s">
        <v>39</v>
      </c>
      <c r="O374" s="91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4" t="s">
        <v>212</v>
      </c>
      <c r="AT374" s="224" t="s">
        <v>129</v>
      </c>
      <c r="AU374" s="224" t="s">
        <v>134</v>
      </c>
      <c r="AY374" s="17" t="s">
        <v>126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7" t="s">
        <v>134</v>
      </c>
      <c r="BK374" s="225">
        <f>ROUND(I374*H374,2)</f>
        <v>0</v>
      </c>
      <c r="BL374" s="17" t="s">
        <v>212</v>
      </c>
      <c r="BM374" s="224" t="s">
        <v>536</v>
      </c>
    </row>
    <row r="375" s="12" customFormat="1" ht="22.8" customHeight="1">
      <c r="A375" s="12"/>
      <c r="B375" s="196"/>
      <c r="C375" s="197"/>
      <c r="D375" s="198" t="s">
        <v>72</v>
      </c>
      <c r="E375" s="210" t="s">
        <v>537</v>
      </c>
      <c r="F375" s="210" t="s">
        <v>538</v>
      </c>
      <c r="G375" s="197"/>
      <c r="H375" s="197"/>
      <c r="I375" s="200"/>
      <c r="J375" s="211">
        <f>BK375</f>
        <v>0</v>
      </c>
      <c r="K375" s="197"/>
      <c r="L375" s="202"/>
      <c r="M375" s="203"/>
      <c r="N375" s="204"/>
      <c r="O375" s="204"/>
      <c r="P375" s="205">
        <f>SUM(P376:P379)</f>
        <v>0</v>
      </c>
      <c r="Q375" s="204"/>
      <c r="R375" s="205">
        <f>SUM(R376:R379)</f>
        <v>0</v>
      </c>
      <c r="S375" s="204"/>
      <c r="T375" s="206">
        <f>SUM(T376:T379)</f>
        <v>0.028380000000000002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7" t="s">
        <v>134</v>
      </c>
      <c r="AT375" s="208" t="s">
        <v>72</v>
      </c>
      <c r="AU375" s="208" t="s">
        <v>78</v>
      </c>
      <c r="AY375" s="207" t="s">
        <v>126</v>
      </c>
      <c r="BK375" s="209">
        <f>SUM(BK376:BK379)</f>
        <v>0</v>
      </c>
    </row>
    <row r="376" s="2" customFormat="1" ht="16.5" customHeight="1">
      <c r="A376" s="38"/>
      <c r="B376" s="39"/>
      <c r="C376" s="212" t="s">
        <v>539</v>
      </c>
      <c r="D376" s="212" t="s">
        <v>129</v>
      </c>
      <c r="E376" s="213" t="s">
        <v>540</v>
      </c>
      <c r="F376" s="214" t="s">
        <v>541</v>
      </c>
      <c r="G376" s="215" t="s">
        <v>182</v>
      </c>
      <c r="H376" s="216">
        <v>10</v>
      </c>
      <c r="I376" s="217"/>
      <c r="J376" s="218">
        <f>ROUND(I376*H376,2)</f>
        <v>0</v>
      </c>
      <c r="K376" s="219"/>
      <c r="L376" s="44"/>
      <c r="M376" s="220" t="s">
        <v>1</v>
      </c>
      <c r="N376" s="221" t="s">
        <v>39</v>
      </c>
      <c r="O376" s="91"/>
      <c r="P376" s="222">
        <f>O376*H376</f>
        <v>0</v>
      </c>
      <c r="Q376" s="222">
        <v>0</v>
      </c>
      <c r="R376" s="222">
        <f>Q376*H376</f>
        <v>0</v>
      </c>
      <c r="S376" s="222">
        <v>0.0021299999999999999</v>
      </c>
      <c r="T376" s="223">
        <f>S376*H376</f>
        <v>0.021299999999999999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4" t="s">
        <v>212</v>
      </c>
      <c r="AT376" s="224" t="s">
        <v>129</v>
      </c>
      <c r="AU376" s="224" t="s">
        <v>134</v>
      </c>
      <c r="AY376" s="17" t="s">
        <v>126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7" t="s">
        <v>134</v>
      </c>
      <c r="BK376" s="225">
        <f>ROUND(I376*H376,2)</f>
        <v>0</v>
      </c>
      <c r="BL376" s="17" t="s">
        <v>212</v>
      </c>
      <c r="BM376" s="224" t="s">
        <v>542</v>
      </c>
    </row>
    <row r="377" s="2" customFormat="1" ht="16.5" customHeight="1">
      <c r="A377" s="38"/>
      <c r="B377" s="39"/>
      <c r="C377" s="212" t="s">
        <v>543</v>
      </c>
      <c r="D377" s="212" t="s">
        <v>129</v>
      </c>
      <c r="E377" s="213" t="s">
        <v>544</v>
      </c>
      <c r="F377" s="214" t="s">
        <v>545</v>
      </c>
      <c r="G377" s="215" t="s">
        <v>132</v>
      </c>
      <c r="H377" s="216">
        <v>3</v>
      </c>
      <c r="I377" s="217"/>
      <c r="J377" s="218">
        <f>ROUND(I377*H377,2)</f>
        <v>0</v>
      </c>
      <c r="K377" s="219"/>
      <c r="L377" s="44"/>
      <c r="M377" s="220" t="s">
        <v>1</v>
      </c>
      <c r="N377" s="221" t="s">
        <v>39</v>
      </c>
      <c r="O377" s="91"/>
      <c r="P377" s="222">
        <f>O377*H377</f>
        <v>0</v>
      </c>
      <c r="Q377" s="222">
        <v>0</v>
      </c>
      <c r="R377" s="222">
        <f>Q377*H377</f>
        <v>0</v>
      </c>
      <c r="S377" s="222">
        <v>0.00052999999999999998</v>
      </c>
      <c r="T377" s="223">
        <f>S377*H377</f>
        <v>0.0015899999999999998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4" t="s">
        <v>212</v>
      </c>
      <c r="AT377" s="224" t="s">
        <v>129</v>
      </c>
      <c r="AU377" s="224" t="s">
        <v>134</v>
      </c>
      <c r="AY377" s="17" t="s">
        <v>126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7" t="s">
        <v>134</v>
      </c>
      <c r="BK377" s="225">
        <f>ROUND(I377*H377,2)</f>
        <v>0</v>
      </c>
      <c r="BL377" s="17" t="s">
        <v>212</v>
      </c>
      <c r="BM377" s="224" t="s">
        <v>546</v>
      </c>
    </row>
    <row r="378" s="2" customFormat="1" ht="16.5" customHeight="1">
      <c r="A378" s="38"/>
      <c r="B378" s="39"/>
      <c r="C378" s="212" t="s">
        <v>547</v>
      </c>
      <c r="D378" s="212" t="s">
        <v>129</v>
      </c>
      <c r="E378" s="213" t="s">
        <v>548</v>
      </c>
      <c r="F378" s="214" t="s">
        <v>549</v>
      </c>
      <c r="G378" s="215" t="s">
        <v>132</v>
      </c>
      <c r="H378" s="216">
        <v>1</v>
      </c>
      <c r="I378" s="217"/>
      <c r="J378" s="218">
        <f>ROUND(I378*H378,2)</f>
        <v>0</v>
      </c>
      <c r="K378" s="219"/>
      <c r="L378" s="44"/>
      <c r="M378" s="220" t="s">
        <v>1</v>
      </c>
      <c r="N378" s="221" t="s">
        <v>39</v>
      </c>
      <c r="O378" s="91"/>
      <c r="P378" s="222">
        <f>O378*H378</f>
        <v>0</v>
      </c>
      <c r="Q378" s="222">
        <v>0</v>
      </c>
      <c r="R378" s="222">
        <f>Q378*H378</f>
        <v>0</v>
      </c>
      <c r="S378" s="222">
        <v>0.0054900000000000001</v>
      </c>
      <c r="T378" s="223">
        <f>S378*H378</f>
        <v>0.0054900000000000001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4" t="s">
        <v>212</v>
      </c>
      <c r="AT378" s="224" t="s">
        <v>129</v>
      </c>
      <c r="AU378" s="224" t="s">
        <v>134</v>
      </c>
      <c r="AY378" s="17" t="s">
        <v>126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7" t="s">
        <v>134</v>
      </c>
      <c r="BK378" s="225">
        <f>ROUND(I378*H378,2)</f>
        <v>0</v>
      </c>
      <c r="BL378" s="17" t="s">
        <v>212</v>
      </c>
      <c r="BM378" s="224" t="s">
        <v>550</v>
      </c>
    </row>
    <row r="379" s="2" customFormat="1" ht="16.5" customHeight="1">
      <c r="A379" s="38"/>
      <c r="B379" s="39"/>
      <c r="C379" s="212" t="s">
        <v>551</v>
      </c>
      <c r="D379" s="212" t="s">
        <v>129</v>
      </c>
      <c r="E379" s="213" t="s">
        <v>552</v>
      </c>
      <c r="F379" s="214" t="s">
        <v>553</v>
      </c>
      <c r="G379" s="215" t="s">
        <v>162</v>
      </c>
      <c r="H379" s="216">
        <v>0.028000000000000001</v>
      </c>
      <c r="I379" s="217"/>
      <c r="J379" s="218">
        <f>ROUND(I379*H379,2)</f>
        <v>0</v>
      </c>
      <c r="K379" s="219"/>
      <c r="L379" s="44"/>
      <c r="M379" s="220" t="s">
        <v>1</v>
      </c>
      <c r="N379" s="221" t="s">
        <v>39</v>
      </c>
      <c r="O379" s="91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4" t="s">
        <v>212</v>
      </c>
      <c r="AT379" s="224" t="s">
        <v>129</v>
      </c>
      <c r="AU379" s="224" t="s">
        <v>134</v>
      </c>
      <c r="AY379" s="17" t="s">
        <v>126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7" t="s">
        <v>134</v>
      </c>
      <c r="BK379" s="225">
        <f>ROUND(I379*H379,2)</f>
        <v>0</v>
      </c>
      <c r="BL379" s="17" t="s">
        <v>212</v>
      </c>
      <c r="BM379" s="224" t="s">
        <v>554</v>
      </c>
    </row>
    <row r="380" s="12" customFormat="1" ht="22.8" customHeight="1">
      <c r="A380" s="12"/>
      <c r="B380" s="196"/>
      <c r="C380" s="197"/>
      <c r="D380" s="198" t="s">
        <v>72</v>
      </c>
      <c r="E380" s="210" t="s">
        <v>555</v>
      </c>
      <c r="F380" s="210" t="s">
        <v>556</v>
      </c>
      <c r="G380" s="197"/>
      <c r="H380" s="197"/>
      <c r="I380" s="200"/>
      <c r="J380" s="211">
        <f>BK380</f>
        <v>0</v>
      </c>
      <c r="K380" s="197"/>
      <c r="L380" s="202"/>
      <c r="M380" s="203"/>
      <c r="N380" s="204"/>
      <c r="O380" s="204"/>
      <c r="P380" s="205">
        <f>SUM(P381:P387)</f>
        <v>0</v>
      </c>
      <c r="Q380" s="204"/>
      <c r="R380" s="205">
        <f>SUM(R381:R387)</f>
        <v>0</v>
      </c>
      <c r="S380" s="204"/>
      <c r="T380" s="206">
        <f>SUM(T381:T387)</f>
        <v>0.24056999999999998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7" t="s">
        <v>134</v>
      </c>
      <c r="AT380" s="208" t="s">
        <v>72</v>
      </c>
      <c r="AU380" s="208" t="s">
        <v>78</v>
      </c>
      <c r="AY380" s="207" t="s">
        <v>126</v>
      </c>
      <c r="BK380" s="209">
        <f>SUM(BK381:BK387)</f>
        <v>0</v>
      </c>
    </row>
    <row r="381" s="2" customFormat="1" ht="16.5" customHeight="1">
      <c r="A381" s="38"/>
      <c r="B381" s="39"/>
      <c r="C381" s="212" t="s">
        <v>557</v>
      </c>
      <c r="D381" s="212" t="s">
        <v>129</v>
      </c>
      <c r="E381" s="213" t="s">
        <v>558</v>
      </c>
      <c r="F381" s="214" t="s">
        <v>559</v>
      </c>
      <c r="G381" s="215" t="s">
        <v>560</v>
      </c>
      <c r="H381" s="216">
        <v>1</v>
      </c>
      <c r="I381" s="217"/>
      <c r="J381" s="218">
        <f>ROUND(I381*H381,2)</f>
        <v>0</v>
      </c>
      <c r="K381" s="219"/>
      <c r="L381" s="44"/>
      <c r="M381" s="220" t="s">
        <v>1</v>
      </c>
      <c r="N381" s="221" t="s">
        <v>39</v>
      </c>
      <c r="O381" s="91"/>
      <c r="P381" s="222">
        <f>O381*H381</f>
        <v>0</v>
      </c>
      <c r="Q381" s="222">
        <v>0</v>
      </c>
      <c r="R381" s="222">
        <f>Q381*H381</f>
        <v>0</v>
      </c>
      <c r="S381" s="222">
        <v>0.01933</v>
      </c>
      <c r="T381" s="223">
        <f>S381*H381</f>
        <v>0.01933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4" t="s">
        <v>212</v>
      </c>
      <c r="AT381" s="224" t="s">
        <v>129</v>
      </c>
      <c r="AU381" s="224" t="s">
        <v>134</v>
      </c>
      <c r="AY381" s="17" t="s">
        <v>126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7" t="s">
        <v>134</v>
      </c>
      <c r="BK381" s="225">
        <f>ROUND(I381*H381,2)</f>
        <v>0</v>
      </c>
      <c r="BL381" s="17" t="s">
        <v>212</v>
      </c>
      <c r="BM381" s="224" t="s">
        <v>561</v>
      </c>
    </row>
    <row r="382" s="2" customFormat="1" ht="16.5" customHeight="1">
      <c r="A382" s="38"/>
      <c r="B382" s="39"/>
      <c r="C382" s="212" t="s">
        <v>562</v>
      </c>
      <c r="D382" s="212" t="s">
        <v>129</v>
      </c>
      <c r="E382" s="213" t="s">
        <v>563</v>
      </c>
      <c r="F382" s="214" t="s">
        <v>564</v>
      </c>
      <c r="G382" s="215" t="s">
        <v>560</v>
      </c>
      <c r="H382" s="216">
        <v>1</v>
      </c>
      <c r="I382" s="217"/>
      <c r="J382" s="218">
        <f>ROUND(I382*H382,2)</f>
        <v>0</v>
      </c>
      <c r="K382" s="219"/>
      <c r="L382" s="44"/>
      <c r="M382" s="220" t="s">
        <v>1</v>
      </c>
      <c r="N382" s="221" t="s">
        <v>39</v>
      </c>
      <c r="O382" s="91"/>
      <c r="P382" s="222">
        <f>O382*H382</f>
        <v>0</v>
      </c>
      <c r="Q382" s="222">
        <v>0</v>
      </c>
      <c r="R382" s="222">
        <f>Q382*H382</f>
        <v>0</v>
      </c>
      <c r="S382" s="222">
        <v>0.019460000000000002</v>
      </c>
      <c r="T382" s="223">
        <f>S382*H382</f>
        <v>0.019460000000000002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4" t="s">
        <v>212</v>
      </c>
      <c r="AT382" s="224" t="s">
        <v>129</v>
      </c>
      <c r="AU382" s="224" t="s">
        <v>134</v>
      </c>
      <c r="AY382" s="17" t="s">
        <v>126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7" t="s">
        <v>134</v>
      </c>
      <c r="BK382" s="225">
        <f>ROUND(I382*H382,2)</f>
        <v>0</v>
      </c>
      <c r="BL382" s="17" t="s">
        <v>212</v>
      </c>
      <c r="BM382" s="224" t="s">
        <v>565</v>
      </c>
    </row>
    <row r="383" s="2" customFormat="1" ht="16.5" customHeight="1">
      <c r="A383" s="38"/>
      <c r="B383" s="39"/>
      <c r="C383" s="212" t="s">
        <v>566</v>
      </c>
      <c r="D383" s="212" t="s">
        <v>129</v>
      </c>
      <c r="E383" s="213" t="s">
        <v>567</v>
      </c>
      <c r="F383" s="214" t="s">
        <v>568</v>
      </c>
      <c r="G383" s="215" t="s">
        <v>560</v>
      </c>
      <c r="H383" s="216">
        <v>1</v>
      </c>
      <c r="I383" s="217"/>
      <c r="J383" s="218">
        <f>ROUND(I383*H383,2)</f>
        <v>0</v>
      </c>
      <c r="K383" s="219"/>
      <c r="L383" s="44"/>
      <c r="M383" s="220" t="s">
        <v>1</v>
      </c>
      <c r="N383" s="221" t="s">
        <v>39</v>
      </c>
      <c r="O383" s="91"/>
      <c r="P383" s="222">
        <f>O383*H383</f>
        <v>0</v>
      </c>
      <c r="Q383" s="222">
        <v>0</v>
      </c>
      <c r="R383" s="222">
        <f>Q383*H383</f>
        <v>0</v>
      </c>
      <c r="S383" s="222">
        <v>0.032899999999999999</v>
      </c>
      <c r="T383" s="223">
        <f>S383*H383</f>
        <v>0.032899999999999999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4" t="s">
        <v>212</v>
      </c>
      <c r="AT383" s="224" t="s">
        <v>129</v>
      </c>
      <c r="AU383" s="224" t="s">
        <v>134</v>
      </c>
      <c r="AY383" s="17" t="s">
        <v>126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7" t="s">
        <v>134</v>
      </c>
      <c r="BK383" s="225">
        <f>ROUND(I383*H383,2)</f>
        <v>0</v>
      </c>
      <c r="BL383" s="17" t="s">
        <v>212</v>
      </c>
      <c r="BM383" s="224" t="s">
        <v>569</v>
      </c>
    </row>
    <row r="384" s="2" customFormat="1" ht="16.5" customHeight="1">
      <c r="A384" s="38"/>
      <c r="B384" s="39"/>
      <c r="C384" s="212" t="s">
        <v>570</v>
      </c>
      <c r="D384" s="212" t="s">
        <v>129</v>
      </c>
      <c r="E384" s="213" t="s">
        <v>571</v>
      </c>
      <c r="F384" s="214" t="s">
        <v>572</v>
      </c>
      <c r="G384" s="215" t="s">
        <v>560</v>
      </c>
      <c r="H384" s="216">
        <v>1</v>
      </c>
      <c r="I384" s="217"/>
      <c r="J384" s="218">
        <f>ROUND(I384*H384,2)</f>
        <v>0</v>
      </c>
      <c r="K384" s="219"/>
      <c r="L384" s="44"/>
      <c r="M384" s="220" t="s">
        <v>1</v>
      </c>
      <c r="N384" s="221" t="s">
        <v>39</v>
      </c>
      <c r="O384" s="91"/>
      <c r="P384" s="222">
        <f>O384*H384</f>
        <v>0</v>
      </c>
      <c r="Q384" s="222">
        <v>0</v>
      </c>
      <c r="R384" s="222">
        <f>Q384*H384</f>
        <v>0</v>
      </c>
      <c r="S384" s="222">
        <v>0.0091999999999999998</v>
      </c>
      <c r="T384" s="223">
        <f>S384*H384</f>
        <v>0.0091999999999999998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4" t="s">
        <v>212</v>
      </c>
      <c r="AT384" s="224" t="s">
        <v>129</v>
      </c>
      <c r="AU384" s="224" t="s">
        <v>134</v>
      </c>
      <c r="AY384" s="17" t="s">
        <v>126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7" t="s">
        <v>134</v>
      </c>
      <c r="BK384" s="225">
        <f>ROUND(I384*H384,2)</f>
        <v>0</v>
      </c>
      <c r="BL384" s="17" t="s">
        <v>212</v>
      </c>
      <c r="BM384" s="224" t="s">
        <v>573</v>
      </c>
    </row>
    <row r="385" s="2" customFormat="1" ht="16.5" customHeight="1">
      <c r="A385" s="38"/>
      <c r="B385" s="39"/>
      <c r="C385" s="212" t="s">
        <v>574</v>
      </c>
      <c r="D385" s="212" t="s">
        <v>129</v>
      </c>
      <c r="E385" s="213" t="s">
        <v>575</v>
      </c>
      <c r="F385" s="214" t="s">
        <v>576</v>
      </c>
      <c r="G385" s="215" t="s">
        <v>560</v>
      </c>
      <c r="H385" s="216">
        <v>1</v>
      </c>
      <c r="I385" s="217"/>
      <c r="J385" s="218">
        <f>ROUND(I385*H385,2)</f>
        <v>0</v>
      </c>
      <c r="K385" s="219"/>
      <c r="L385" s="44"/>
      <c r="M385" s="220" t="s">
        <v>1</v>
      </c>
      <c r="N385" s="221" t="s">
        <v>39</v>
      </c>
      <c r="O385" s="91"/>
      <c r="P385" s="222">
        <f>O385*H385</f>
        <v>0</v>
      </c>
      <c r="Q385" s="222">
        <v>0</v>
      </c>
      <c r="R385" s="222">
        <f>Q385*H385</f>
        <v>0</v>
      </c>
      <c r="S385" s="222">
        <v>0.155</v>
      </c>
      <c r="T385" s="223">
        <f>S385*H385</f>
        <v>0.155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4" t="s">
        <v>212</v>
      </c>
      <c r="AT385" s="224" t="s">
        <v>129</v>
      </c>
      <c r="AU385" s="224" t="s">
        <v>134</v>
      </c>
      <c r="AY385" s="17" t="s">
        <v>126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7" t="s">
        <v>134</v>
      </c>
      <c r="BK385" s="225">
        <f>ROUND(I385*H385,2)</f>
        <v>0</v>
      </c>
      <c r="BL385" s="17" t="s">
        <v>212</v>
      </c>
      <c r="BM385" s="224" t="s">
        <v>577</v>
      </c>
    </row>
    <row r="386" s="2" customFormat="1" ht="16.5" customHeight="1">
      <c r="A386" s="38"/>
      <c r="B386" s="39"/>
      <c r="C386" s="212" t="s">
        <v>578</v>
      </c>
      <c r="D386" s="212" t="s">
        <v>129</v>
      </c>
      <c r="E386" s="213" t="s">
        <v>579</v>
      </c>
      <c r="F386" s="214" t="s">
        <v>580</v>
      </c>
      <c r="G386" s="215" t="s">
        <v>162</v>
      </c>
      <c r="H386" s="216">
        <v>0.24099999999999999</v>
      </c>
      <c r="I386" s="217"/>
      <c r="J386" s="218">
        <f>ROUND(I386*H386,2)</f>
        <v>0</v>
      </c>
      <c r="K386" s="219"/>
      <c r="L386" s="44"/>
      <c r="M386" s="220" t="s">
        <v>1</v>
      </c>
      <c r="N386" s="221" t="s">
        <v>39</v>
      </c>
      <c r="O386" s="91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4" t="s">
        <v>212</v>
      </c>
      <c r="AT386" s="224" t="s">
        <v>129</v>
      </c>
      <c r="AU386" s="224" t="s">
        <v>134</v>
      </c>
      <c r="AY386" s="17" t="s">
        <v>126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7" t="s">
        <v>134</v>
      </c>
      <c r="BK386" s="225">
        <f>ROUND(I386*H386,2)</f>
        <v>0</v>
      </c>
      <c r="BL386" s="17" t="s">
        <v>212</v>
      </c>
      <c r="BM386" s="224" t="s">
        <v>581</v>
      </c>
    </row>
    <row r="387" s="2" customFormat="1" ht="16.5" customHeight="1">
      <c r="A387" s="38"/>
      <c r="B387" s="39"/>
      <c r="C387" s="212" t="s">
        <v>582</v>
      </c>
      <c r="D387" s="212" t="s">
        <v>129</v>
      </c>
      <c r="E387" s="213" t="s">
        <v>583</v>
      </c>
      <c r="F387" s="214" t="s">
        <v>584</v>
      </c>
      <c r="G387" s="215" t="s">
        <v>560</v>
      </c>
      <c r="H387" s="216">
        <v>3</v>
      </c>
      <c r="I387" s="217"/>
      <c r="J387" s="218">
        <f>ROUND(I387*H387,2)</f>
        <v>0</v>
      </c>
      <c r="K387" s="219"/>
      <c r="L387" s="44"/>
      <c r="M387" s="220" t="s">
        <v>1</v>
      </c>
      <c r="N387" s="221" t="s">
        <v>39</v>
      </c>
      <c r="O387" s="91"/>
      <c r="P387" s="222">
        <f>O387*H387</f>
        <v>0</v>
      </c>
      <c r="Q387" s="222">
        <v>0</v>
      </c>
      <c r="R387" s="222">
        <f>Q387*H387</f>
        <v>0</v>
      </c>
      <c r="S387" s="222">
        <v>0.00156</v>
      </c>
      <c r="T387" s="223">
        <f>S387*H387</f>
        <v>0.0046800000000000001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4" t="s">
        <v>212</v>
      </c>
      <c r="AT387" s="224" t="s">
        <v>129</v>
      </c>
      <c r="AU387" s="224" t="s">
        <v>134</v>
      </c>
      <c r="AY387" s="17" t="s">
        <v>126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7" t="s">
        <v>134</v>
      </c>
      <c r="BK387" s="225">
        <f>ROUND(I387*H387,2)</f>
        <v>0</v>
      </c>
      <c r="BL387" s="17" t="s">
        <v>212</v>
      </c>
      <c r="BM387" s="224" t="s">
        <v>585</v>
      </c>
    </row>
    <row r="388" s="12" customFormat="1" ht="22.8" customHeight="1">
      <c r="A388" s="12"/>
      <c r="B388" s="196"/>
      <c r="C388" s="197"/>
      <c r="D388" s="198" t="s">
        <v>72</v>
      </c>
      <c r="E388" s="210" t="s">
        <v>586</v>
      </c>
      <c r="F388" s="210" t="s">
        <v>587</v>
      </c>
      <c r="G388" s="197"/>
      <c r="H388" s="197"/>
      <c r="I388" s="200"/>
      <c r="J388" s="211">
        <f>BK388</f>
        <v>0</v>
      </c>
      <c r="K388" s="197"/>
      <c r="L388" s="202"/>
      <c r="M388" s="203"/>
      <c r="N388" s="204"/>
      <c r="O388" s="204"/>
      <c r="P388" s="205">
        <f>P389</f>
        <v>0</v>
      </c>
      <c r="Q388" s="204"/>
      <c r="R388" s="205">
        <f>R389</f>
        <v>0</v>
      </c>
      <c r="S388" s="204"/>
      <c r="T388" s="206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7" t="s">
        <v>134</v>
      </c>
      <c r="AT388" s="208" t="s">
        <v>72</v>
      </c>
      <c r="AU388" s="208" t="s">
        <v>78</v>
      </c>
      <c r="AY388" s="207" t="s">
        <v>126</v>
      </c>
      <c r="BK388" s="209">
        <f>BK389</f>
        <v>0</v>
      </c>
    </row>
    <row r="389" s="2" customFormat="1" ht="16.5" customHeight="1">
      <c r="A389" s="38"/>
      <c r="B389" s="39"/>
      <c r="C389" s="212" t="s">
        <v>588</v>
      </c>
      <c r="D389" s="212" t="s">
        <v>129</v>
      </c>
      <c r="E389" s="213" t="s">
        <v>589</v>
      </c>
      <c r="F389" s="214" t="s">
        <v>590</v>
      </c>
      <c r="G389" s="215" t="s">
        <v>288</v>
      </c>
      <c r="H389" s="216">
        <v>1</v>
      </c>
      <c r="I389" s="217"/>
      <c r="J389" s="218">
        <f>ROUND(I389*H389,2)</f>
        <v>0</v>
      </c>
      <c r="K389" s="219"/>
      <c r="L389" s="44"/>
      <c r="M389" s="220" t="s">
        <v>1</v>
      </c>
      <c r="N389" s="221" t="s">
        <v>39</v>
      </c>
      <c r="O389" s="91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4" t="s">
        <v>212</v>
      </c>
      <c r="AT389" s="224" t="s">
        <v>129</v>
      </c>
      <c r="AU389" s="224" t="s">
        <v>134</v>
      </c>
      <c r="AY389" s="17" t="s">
        <v>126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7" t="s">
        <v>134</v>
      </c>
      <c r="BK389" s="225">
        <f>ROUND(I389*H389,2)</f>
        <v>0</v>
      </c>
      <c r="BL389" s="17" t="s">
        <v>212</v>
      </c>
      <c r="BM389" s="224" t="s">
        <v>591</v>
      </c>
    </row>
    <row r="390" s="12" customFormat="1" ht="22.8" customHeight="1">
      <c r="A390" s="12"/>
      <c r="B390" s="196"/>
      <c r="C390" s="197"/>
      <c r="D390" s="198" t="s">
        <v>72</v>
      </c>
      <c r="E390" s="210" t="s">
        <v>592</v>
      </c>
      <c r="F390" s="210" t="s">
        <v>593</v>
      </c>
      <c r="G390" s="197"/>
      <c r="H390" s="197"/>
      <c r="I390" s="200"/>
      <c r="J390" s="211">
        <f>BK390</f>
        <v>0</v>
      </c>
      <c r="K390" s="197"/>
      <c r="L390" s="202"/>
      <c r="M390" s="203"/>
      <c r="N390" s="204"/>
      <c r="O390" s="204"/>
      <c r="P390" s="205">
        <f>P391</f>
        <v>0</v>
      </c>
      <c r="Q390" s="204"/>
      <c r="R390" s="205">
        <f>R391</f>
        <v>0</v>
      </c>
      <c r="S390" s="204"/>
      <c r="T390" s="206">
        <f>T391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7" t="s">
        <v>134</v>
      </c>
      <c r="AT390" s="208" t="s">
        <v>72</v>
      </c>
      <c r="AU390" s="208" t="s">
        <v>78</v>
      </c>
      <c r="AY390" s="207" t="s">
        <v>126</v>
      </c>
      <c r="BK390" s="209">
        <f>BK391</f>
        <v>0</v>
      </c>
    </row>
    <row r="391" s="2" customFormat="1" ht="16.5" customHeight="1">
      <c r="A391" s="38"/>
      <c r="B391" s="39"/>
      <c r="C391" s="212" t="s">
        <v>594</v>
      </c>
      <c r="D391" s="212" t="s">
        <v>129</v>
      </c>
      <c r="E391" s="213" t="s">
        <v>595</v>
      </c>
      <c r="F391" s="214" t="s">
        <v>596</v>
      </c>
      <c r="G391" s="215" t="s">
        <v>288</v>
      </c>
      <c r="H391" s="216">
        <v>1</v>
      </c>
      <c r="I391" s="217"/>
      <c r="J391" s="218">
        <f>ROUND(I391*H391,2)</f>
        <v>0</v>
      </c>
      <c r="K391" s="219"/>
      <c r="L391" s="44"/>
      <c r="M391" s="220" t="s">
        <v>1</v>
      </c>
      <c r="N391" s="221" t="s">
        <v>39</v>
      </c>
      <c r="O391" s="91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4" t="s">
        <v>212</v>
      </c>
      <c r="AT391" s="224" t="s">
        <v>129</v>
      </c>
      <c r="AU391" s="224" t="s">
        <v>134</v>
      </c>
      <c r="AY391" s="17" t="s">
        <v>126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7" t="s">
        <v>134</v>
      </c>
      <c r="BK391" s="225">
        <f>ROUND(I391*H391,2)</f>
        <v>0</v>
      </c>
      <c r="BL391" s="17" t="s">
        <v>212</v>
      </c>
      <c r="BM391" s="224" t="s">
        <v>597</v>
      </c>
    </row>
    <row r="392" s="12" customFormat="1" ht="22.8" customHeight="1">
      <c r="A392" s="12"/>
      <c r="B392" s="196"/>
      <c r="C392" s="197"/>
      <c r="D392" s="198" t="s">
        <v>72</v>
      </c>
      <c r="E392" s="210" t="s">
        <v>598</v>
      </c>
      <c r="F392" s="210" t="s">
        <v>599</v>
      </c>
      <c r="G392" s="197"/>
      <c r="H392" s="197"/>
      <c r="I392" s="200"/>
      <c r="J392" s="211">
        <f>BK392</f>
        <v>0</v>
      </c>
      <c r="K392" s="197"/>
      <c r="L392" s="202"/>
      <c r="M392" s="203"/>
      <c r="N392" s="204"/>
      <c r="O392" s="204"/>
      <c r="P392" s="205">
        <f>SUM(P393:P397)</f>
        <v>0</v>
      </c>
      <c r="Q392" s="204"/>
      <c r="R392" s="205">
        <f>SUM(R393:R397)</f>
        <v>0</v>
      </c>
      <c r="S392" s="204"/>
      <c r="T392" s="206">
        <f>SUM(T393:T397)</f>
        <v>1.296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7" t="s">
        <v>134</v>
      </c>
      <c r="AT392" s="208" t="s">
        <v>72</v>
      </c>
      <c r="AU392" s="208" t="s">
        <v>78</v>
      </c>
      <c r="AY392" s="207" t="s">
        <v>126</v>
      </c>
      <c r="BK392" s="209">
        <f>SUM(BK393:BK397)</f>
        <v>0</v>
      </c>
    </row>
    <row r="393" s="2" customFormat="1" ht="16.5" customHeight="1">
      <c r="A393" s="38"/>
      <c r="B393" s="39"/>
      <c r="C393" s="212" t="s">
        <v>600</v>
      </c>
      <c r="D393" s="212" t="s">
        <v>129</v>
      </c>
      <c r="E393" s="213" t="s">
        <v>601</v>
      </c>
      <c r="F393" s="214" t="s">
        <v>602</v>
      </c>
      <c r="G393" s="215" t="s">
        <v>169</v>
      </c>
      <c r="H393" s="216">
        <v>43.200000000000003</v>
      </c>
      <c r="I393" s="217"/>
      <c r="J393" s="218">
        <f>ROUND(I393*H393,2)</f>
        <v>0</v>
      </c>
      <c r="K393" s="219"/>
      <c r="L393" s="44"/>
      <c r="M393" s="220" t="s">
        <v>1</v>
      </c>
      <c r="N393" s="221" t="s">
        <v>39</v>
      </c>
      <c r="O393" s="91"/>
      <c r="P393" s="222">
        <f>O393*H393</f>
        <v>0</v>
      </c>
      <c r="Q393" s="222">
        <v>0</v>
      </c>
      <c r="R393" s="222">
        <f>Q393*H393</f>
        <v>0</v>
      </c>
      <c r="S393" s="222">
        <v>0.029999999999999999</v>
      </c>
      <c r="T393" s="223">
        <f>S393*H393</f>
        <v>1.296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4" t="s">
        <v>212</v>
      </c>
      <c r="AT393" s="224" t="s">
        <v>129</v>
      </c>
      <c r="AU393" s="224" t="s">
        <v>134</v>
      </c>
      <c r="AY393" s="17" t="s">
        <v>126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7" t="s">
        <v>134</v>
      </c>
      <c r="BK393" s="225">
        <f>ROUND(I393*H393,2)</f>
        <v>0</v>
      </c>
      <c r="BL393" s="17" t="s">
        <v>212</v>
      </c>
      <c r="BM393" s="224" t="s">
        <v>603</v>
      </c>
    </row>
    <row r="394" s="13" customFormat="1">
      <c r="A394" s="13"/>
      <c r="B394" s="226"/>
      <c r="C394" s="227"/>
      <c r="D394" s="228" t="s">
        <v>136</v>
      </c>
      <c r="E394" s="229" t="s">
        <v>1</v>
      </c>
      <c r="F394" s="230" t="s">
        <v>604</v>
      </c>
      <c r="G394" s="227"/>
      <c r="H394" s="229" t="s">
        <v>1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136</v>
      </c>
      <c r="AU394" s="236" t="s">
        <v>134</v>
      </c>
      <c r="AV394" s="13" t="s">
        <v>78</v>
      </c>
      <c r="AW394" s="13" t="s">
        <v>30</v>
      </c>
      <c r="AX394" s="13" t="s">
        <v>73</v>
      </c>
      <c r="AY394" s="236" t="s">
        <v>126</v>
      </c>
    </row>
    <row r="395" s="14" customFormat="1">
      <c r="A395" s="14"/>
      <c r="B395" s="237"/>
      <c r="C395" s="238"/>
      <c r="D395" s="228" t="s">
        <v>136</v>
      </c>
      <c r="E395" s="239" t="s">
        <v>1</v>
      </c>
      <c r="F395" s="240" t="s">
        <v>605</v>
      </c>
      <c r="G395" s="238"/>
      <c r="H395" s="241">
        <v>43.200000000000003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136</v>
      </c>
      <c r="AU395" s="247" t="s">
        <v>134</v>
      </c>
      <c r="AV395" s="14" t="s">
        <v>134</v>
      </c>
      <c r="AW395" s="14" t="s">
        <v>30</v>
      </c>
      <c r="AX395" s="14" t="s">
        <v>78</v>
      </c>
      <c r="AY395" s="247" t="s">
        <v>126</v>
      </c>
    </row>
    <row r="396" s="2" customFormat="1" ht="16.5" customHeight="1">
      <c r="A396" s="38"/>
      <c r="B396" s="39"/>
      <c r="C396" s="212" t="s">
        <v>606</v>
      </c>
      <c r="D396" s="212" t="s">
        <v>129</v>
      </c>
      <c r="E396" s="213" t="s">
        <v>607</v>
      </c>
      <c r="F396" s="214" t="s">
        <v>608</v>
      </c>
      <c r="G396" s="215" t="s">
        <v>609</v>
      </c>
      <c r="H396" s="216">
        <v>1</v>
      </c>
      <c r="I396" s="217"/>
      <c r="J396" s="218">
        <f>ROUND(I396*H396,2)</f>
        <v>0</v>
      </c>
      <c r="K396" s="219"/>
      <c r="L396" s="44"/>
      <c r="M396" s="220" t="s">
        <v>1</v>
      </c>
      <c r="N396" s="221" t="s">
        <v>39</v>
      </c>
      <c r="O396" s="91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4" t="s">
        <v>212</v>
      </c>
      <c r="AT396" s="224" t="s">
        <v>129</v>
      </c>
      <c r="AU396" s="224" t="s">
        <v>134</v>
      </c>
      <c r="AY396" s="17" t="s">
        <v>126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7" t="s">
        <v>134</v>
      </c>
      <c r="BK396" s="225">
        <f>ROUND(I396*H396,2)</f>
        <v>0</v>
      </c>
      <c r="BL396" s="17" t="s">
        <v>212</v>
      </c>
      <c r="BM396" s="224" t="s">
        <v>610</v>
      </c>
    </row>
    <row r="397" s="2" customFormat="1" ht="16.5" customHeight="1">
      <c r="A397" s="38"/>
      <c r="B397" s="39"/>
      <c r="C397" s="212" t="s">
        <v>611</v>
      </c>
      <c r="D397" s="212" t="s">
        <v>129</v>
      </c>
      <c r="E397" s="213" t="s">
        <v>612</v>
      </c>
      <c r="F397" s="214" t="s">
        <v>613</v>
      </c>
      <c r="G397" s="215" t="s">
        <v>478</v>
      </c>
      <c r="H397" s="259"/>
      <c r="I397" s="217"/>
      <c r="J397" s="218">
        <f>ROUND(I397*H397,2)</f>
        <v>0</v>
      </c>
      <c r="K397" s="219"/>
      <c r="L397" s="44"/>
      <c r="M397" s="220" t="s">
        <v>1</v>
      </c>
      <c r="N397" s="221" t="s">
        <v>39</v>
      </c>
      <c r="O397" s="91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4" t="s">
        <v>212</v>
      </c>
      <c r="AT397" s="224" t="s">
        <v>129</v>
      </c>
      <c r="AU397" s="224" t="s">
        <v>134</v>
      </c>
      <c r="AY397" s="17" t="s">
        <v>126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7" t="s">
        <v>134</v>
      </c>
      <c r="BK397" s="225">
        <f>ROUND(I397*H397,2)</f>
        <v>0</v>
      </c>
      <c r="BL397" s="17" t="s">
        <v>212</v>
      </c>
      <c r="BM397" s="224" t="s">
        <v>614</v>
      </c>
    </row>
    <row r="398" s="12" customFormat="1" ht="22.8" customHeight="1">
      <c r="A398" s="12"/>
      <c r="B398" s="196"/>
      <c r="C398" s="197"/>
      <c r="D398" s="198" t="s">
        <v>72</v>
      </c>
      <c r="E398" s="210" t="s">
        <v>615</v>
      </c>
      <c r="F398" s="210" t="s">
        <v>616</v>
      </c>
      <c r="G398" s="197"/>
      <c r="H398" s="197"/>
      <c r="I398" s="200"/>
      <c r="J398" s="211">
        <f>BK398</f>
        <v>0</v>
      </c>
      <c r="K398" s="197"/>
      <c r="L398" s="202"/>
      <c r="M398" s="203"/>
      <c r="N398" s="204"/>
      <c r="O398" s="204"/>
      <c r="P398" s="205">
        <f>SUM(P399:P409)</f>
        <v>0</v>
      </c>
      <c r="Q398" s="204"/>
      <c r="R398" s="205">
        <f>SUM(R399:R409)</f>
        <v>0.19864964999999998</v>
      </c>
      <c r="S398" s="204"/>
      <c r="T398" s="206">
        <f>SUM(T399:T409)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7" t="s">
        <v>134</v>
      </c>
      <c r="AT398" s="208" t="s">
        <v>72</v>
      </c>
      <c r="AU398" s="208" t="s">
        <v>78</v>
      </c>
      <c r="AY398" s="207" t="s">
        <v>126</v>
      </c>
      <c r="BK398" s="209">
        <f>SUM(BK399:BK409)</f>
        <v>0</v>
      </c>
    </row>
    <row r="399" s="2" customFormat="1" ht="16.5" customHeight="1">
      <c r="A399" s="38"/>
      <c r="B399" s="39"/>
      <c r="C399" s="212" t="s">
        <v>617</v>
      </c>
      <c r="D399" s="212" t="s">
        <v>129</v>
      </c>
      <c r="E399" s="213" t="s">
        <v>618</v>
      </c>
      <c r="F399" s="214" t="s">
        <v>619</v>
      </c>
      <c r="G399" s="215" t="s">
        <v>169</v>
      </c>
      <c r="H399" s="216">
        <v>14.699999999999999</v>
      </c>
      <c r="I399" s="217"/>
      <c r="J399" s="218">
        <f>ROUND(I399*H399,2)</f>
        <v>0</v>
      </c>
      <c r="K399" s="219"/>
      <c r="L399" s="44"/>
      <c r="M399" s="220" t="s">
        <v>1</v>
      </c>
      <c r="N399" s="221" t="s">
        <v>39</v>
      </c>
      <c r="O399" s="91"/>
      <c r="P399" s="222">
        <f>O399*H399</f>
        <v>0</v>
      </c>
      <c r="Q399" s="222">
        <v>0.012590000000000001</v>
      </c>
      <c r="R399" s="222">
        <f>Q399*H399</f>
        <v>0.18507299999999999</v>
      </c>
      <c r="S399" s="222">
        <v>0</v>
      </c>
      <c r="T399" s="223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4" t="s">
        <v>212</v>
      </c>
      <c r="AT399" s="224" t="s">
        <v>129</v>
      </c>
      <c r="AU399" s="224" t="s">
        <v>134</v>
      </c>
      <c r="AY399" s="17" t="s">
        <v>126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7" t="s">
        <v>134</v>
      </c>
      <c r="BK399" s="225">
        <f>ROUND(I399*H399,2)</f>
        <v>0</v>
      </c>
      <c r="BL399" s="17" t="s">
        <v>212</v>
      </c>
      <c r="BM399" s="224" t="s">
        <v>620</v>
      </c>
    </row>
    <row r="400" s="13" customFormat="1">
      <c r="A400" s="13"/>
      <c r="B400" s="226"/>
      <c r="C400" s="227"/>
      <c r="D400" s="228" t="s">
        <v>136</v>
      </c>
      <c r="E400" s="229" t="s">
        <v>1</v>
      </c>
      <c r="F400" s="230" t="s">
        <v>621</v>
      </c>
      <c r="G400" s="227"/>
      <c r="H400" s="229" t="s">
        <v>1</v>
      </c>
      <c r="I400" s="231"/>
      <c r="J400" s="227"/>
      <c r="K400" s="227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136</v>
      </c>
      <c r="AU400" s="236" t="s">
        <v>134</v>
      </c>
      <c r="AV400" s="13" t="s">
        <v>78</v>
      </c>
      <c r="AW400" s="13" t="s">
        <v>30</v>
      </c>
      <c r="AX400" s="13" t="s">
        <v>73</v>
      </c>
      <c r="AY400" s="236" t="s">
        <v>126</v>
      </c>
    </row>
    <row r="401" s="14" customFormat="1">
      <c r="A401" s="14"/>
      <c r="B401" s="237"/>
      <c r="C401" s="238"/>
      <c r="D401" s="228" t="s">
        <v>136</v>
      </c>
      <c r="E401" s="239" t="s">
        <v>1</v>
      </c>
      <c r="F401" s="240" t="s">
        <v>622</v>
      </c>
      <c r="G401" s="238"/>
      <c r="H401" s="241">
        <v>14.699999999999999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7" t="s">
        <v>136</v>
      </c>
      <c r="AU401" s="247" t="s">
        <v>134</v>
      </c>
      <c r="AV401" s="14" t="s">
        <v>134</v>
      </c>
      <c r="AW401" s="14" t="s">
        <v>30</v>
      </c>
      <c r="AX401" s="14" t="s">
        <v>78</v>
      </c>
      <c r="AY401" s="247" t="s">
        <v>126</v>
      </c>
    </row>
    <row r="402" s="2" customFormat="1" ht="16.5" customHeight="1">
      <c r="A402" s="38"/>
      <c r="B402" s="39"/>
      <c r="C402" s="212" t="s">
        <v>623</v>
      </c>
      <c r="D402" s="212" t="s">
        <v>129</v>
      </c>
      <c r="E402" s="213" t="s">
        <v>624</v>
      </c>
      <c r="F402" s="214" t="s">
        <v>625</v>
      </c>
      <c r="G402" s="215" t="s">
        <v>169</v>
      </c>
      <c r="H402" s="216">
        <v>14.699999999999999</v>
      </c>
      <c r="I402" s="217"/>
      <c r="J402" s="218">
        <f>ROUND(I402*H402,2)</f>
        <v>0</v>
      </c>
      <c r="K402" s="219"/>
      <c r="L402" s="44"/>
      <c r="M402" s="220" t="s">
        <v>1</v>
      </c>
      <c r="N402" s="221" t="s">
        <v>39</v>
      </c>
      <c r="O402" s="91"/>
      <c r="P402" s="222">
        <f>O402*H402</f>
        <v>0</v>
      </c>
      <c r="Q402" s="222">
        <v>0.00010000000000000001</v>
      </c>
      <c r="R402" s="222">
        <f>Q402*H402</f>
        <v>0.00147</v>
      </c>
      <c r="S402" s="222">
        <v>0</v>
      </c>
      <c r="T402" s="223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4" t="s">
        <v>212</v>
      </c>
      <c r="AT402" s="224" t="s">
        <v>129</v>
      </c>
      <c r="AU402" s="224" t="s">
        <v>134</v>
      </c>
      <c r="AY402" s="17" t="s">
        <v>126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7" t="s">
        <v>134</v>
      </c>
      <c r="BK402" s="225">
        <f>ROUND(I402*H402,2)</f>
        <v>0</v>
      </c>
      <c r="BL402" s="17" t="s">
        <v>212</v>
      </c>
      <c r="BM402" s="224" t="s">
        <v>626</v>
      </c>
    </row>
    <row r="403" s="13" customFormat="1">
      <c r="A403" s="13"/>
      <c r="B403" s="226"/>
      <c r="C403" s="227"/>
      <c r="D403" s="228" t="s">
        <v>136</v>
      </c>
      <c r="E403" s="229" t="s">
        <v>1</v>
      </c>
      <c r="F403" s="230" t="s">
        <v>621</v>
      </c>
      <c r="G403" s="227"/>
      <c r="H403" s="229" t="s">
        <v>1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136</v>
      </c>
      <c r="AU403" s="236" t="s">
        <v>134</v>
      </c>
      <c r="AV403" s="13" t="s">
        <v>78</v>
      </c>
      <c r="AW403" s="13" t="s">
        <v>30</v>
      </c>
      <c r="AX403" s="13" t="s">
        <v>73</v>
      </c>
      <c r="AY403" s="236" t="s">
        <v>126</v>
      </c>
    </row>
    <row r="404" s="14" customFormat="1">
      <c r="A404" s="14"/>
      <c r="B404" s="237"/>
      <c r="C404" s="238"/>
      <c r="D404" s="228" t="s">
        <v>136</v>
      </c>
      <c r="E404" s="239" t="s">
        <v>1</v>
      </c>
      <c r="F404" s="240" t="s">
        <v>622</v>
      </c>
      <c r="G404" s="238"/>
      <c r="H404" s="241">
        <v>14.699999999999999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136</v>
      </c>
      <c r="AU404" s="247" t="s">
        <v>134</v>
      </c>
      <c r="AV404" s="14" t="s">
        <v>134</v>
      </c>
      <c r="AW404" s="14" t="s">
        <v>30</v>
      </c>
      <c r="AX404" s="14" t="s">
        <v>78</v>
      </c>
      <c r="AY404" s="247" t="s">
        <v>126</v>
      </c>
    </row>
    <row r="405" s="2" customFormat="1" ht="16.5" customHeight="1">
      <c r="A405" s="38"/>
      <c r="B405" s="39"/>
      <c r="C405" s="212" t="s">
        <v>627</v>
      </c>
      <c r="D405" s="212" t="s">
        <v>129</v>
      </c>
      <c r="E405" s="213" t="s">
        <v>628</v>
      </c>
      <c r="F405" s="214" t="s">
        <v>629</v>
      </c>
      <c r="G405" s="215" t="s">
        <v>169</v>
      </c>
      <c r="H405" s="216">
        <v>14.699999999999999</v>
      </c>
      <c r="I405" s="217"/>
      <c r="J405" s="218">
        <f>ROUND(I405*H405,2)</f>
        <v>0</v>
      </c>
      <c r="K405" s="219"/>
      <c r="L405" s="44"/>
      <c r="M405" s="220" t="s">
        <v>1</v>
      </c>
      <c r="N405" s="221" t="s">
        <v>39</v>
      </c>
      <c r="O405" s="91"/>
      <c r="P405" s="222">
        <f>O405*H405</f>
        <v>0</v>
      </c>
      <c r="Q405" s="222">
        <v>0</v>
      </c>
      <c r="R405" s="222">
        <f>Q405*H405</f>
        <v>0</v>
      </c>
      <c r="S405" s="222">
        <v>0</v>
      </c>
      <c r="T405" s="223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4" t="s">
        <v>212</v>
      </c>
      <c r="AT405" s="224" t="s">
        <v>129</v>
      </c>
      <c r="AU405" s="224" t="s">
        <v>134</v>
      </c>
      <c r="AY405" s="17" t="s">
        <v>126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7" t="s">
        <v>134</v>
      </c>
      <c r="BK405" s="225">
        <f>ROUND(I405*H405,2)</f>
        <v>0</v>
      </c>
      <c r="BL405" s="17" t="s">
        <v>212</v>
      </c>
      <c r="BM405" s="224" t="s">
        <v>630</v>
      </c>
    </row>
    <row r="406" s="2" customFormat="1" ht="16.5" customHeight="1">
      <c r="A406" s="38"/>
      <c r="B406" s="39"/>
      <c r="C406" s="260" t="s">
        <v>631</v>
      </c>
      <c r="D406" s="260" t="s">
        <v>488</v>
      </c>
      <c r="E406" s="261" t="s">
        <v>632</v>
      </c>
      <c r="F406" s="262" t="s">
        <v>633</v>
      </c>
      <c r="G406" s="263" t="s">
        <v>169</v>
      </c>
      <c r="H406" s="264">
        <v>16.515000000000001</v>
      </c>
      <c r="I406" s="265"/>
      <c r="J406" s="266">
        <f>ROUND(I406*H406,2)</f>
        <v>0</v>
      </c>
      <c r="K406" s="267"/>
      <c r="L406" s="268"/>
      <c r="M406" s="269" t="s">
        <v>1</v>
      </c>
      <c r="N406" s="270" t="s">
        <v>39</v>
      </c>
      <c r="O406" s="91"/>
      <c r="P406" s="222">
        <f>O406*H406</f>
        <v>0</v>
      </c>
      <c r="Q406" s="222">
        <v>0.00011</v>
      </c>
      <c r="R406" s="222">
        <f>Q406*H406</f>
        <v>0.0018166500000000002</v>
      </c>
      <c r="S406" s="222">
        <v>0</v>
      </c>
      <c r="T406" s="223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4" t="s">
        <v>318</v>
      </c>
      <c r="AT406" s="224" t="s">
        <v>488</v>
      </c>
      <c r="AU406" s="224" t="s">
        <v>134</v>
      </c>
      <c r="AY406" s="17" t="s">
        <v>126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7" t="s">
        <v>134</v>
      </c>
      <c r="BK406" s="225">
        <f>ROUND(I406*H406,2)</f>
        <v>0</v>
      </c>
      <c r="BL406" s="17" t="s">
        <v>212</v>
      </c>
      <c r="BM406" s="224" t="s">
        <v>634</v>
      </c>
    </row>
    <row r="407" s="14" customFormat="1">
      <c r="A407" s="14"/>
      <c r="B407" s="237"/>
      <c r="C407" s="238"/>
      <c r="D407" s="228" t="s">
        <v>136</v>
      </c>
      <c r="E407" s="238"/>
      <c r="F407" s="240" t="s">
        <v>635</v>
      </c>
      <c r="G407" s="238"/>
      <c r="H407" s="241">
        <v>16.515000000000001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136</v>
      </c>
      <c r="AU407" s="247" t="s">
        <v>134</v>
      </c>
      <c r="AV407" s="14" t="s">
        <v>134</v>
      </c>
      <c r="AW407" s="14" t="s">
        <v>4</v>
      </c>
      <c r="AX407" s="14" t="s">
        <v>78</v>
      </c>
      <c r="AY407" s="247" t="s">
        <v>126</v>
      </c>
    </row>
    <row r="408" s="2" customFormat="1" ht="16.5" customHeight="1">
      <c r="A408" s="38"/>
      <c r="B408" s="39"/>
      <c r="C408" s="212" t="s">
        <v>636</v>
      </c>
      <c r="D408" s="212" t="s">
        <v>129</v>
      </c>
      <c r="E408" s="213" t="s">
        <v>637</v>
      </c>
      <c r="F408" s="214" t="s">
        <v>638</v>
      </c>
      <c r="G408" s="215" t="s">
        <v>169</v>
      </c>
      <c r="H408" s="216">
        <v>14.699999999999999</v>
      </c>
      <c r="I408" s="217"/>
      <c r="J408" s="218">
        <f>ROUND(I408*H408,2)</f>
        <v>0</v>
      </c>
      <c r="K408" s="219"/>
      <c r="L408" s="44"/>
      <c r="M408" s="220" t="s">
        <v>1</v>
      </c>
      <c r="N408" s="221" t="s">
        <v>39</v>
      </c>
      <c r="O408" s="91"/>
      <c r="P408" s="222">
        <f>O408*H408</f>
        <v>0</v>
      </c>
      <c r="Q408" s="222">
        <v>0.00069999999999999999</v>
      </c>
      <c r="R408" s="222">
        <f>Q408*H408</f>
        <v>0.010289999999999999</v>
      </c>
      <c r="S408" s="222">
        <v>0</v>
      </c>
      <c r="T408" s="223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4" t="s">
        <v>212</v>
      </c>
      <c r="AT408" s="224" t="s">
        <v>129</v>
      </c>
      <c r="AU408" s="224" t="s">
        <v>134</v>
      </c>
      <c r="AY408" s="17" t="s">
        <v>126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7" t="s">
        <v>134</v>
      </c>
      <c r="BK408" s="225">
        <f>ROUND(I408*H408,2)</f>
        <v>0</v>
      </c>
      <c r="BL408" s="17" t="s">
        <v>212</v>
      </c>
      <c r="BM408" s="224" t="s">
        <v>639</v>
      </c>
    </row>
    <row r="409" s="2" customFormat="1" ht="16.5" customHeight="1">
      <c r="A409" s="38"/>
      <c r="B409" s="39"/>
      <c r="C409" s="212" t="s">
        <v>640</v>
      </c>
      <c r="D409" s="212" t="s">
        <v>129</v>
      </c>
      <c r="E409" s="213" t="s">
        <v>641</v>
      </c>
      <c r="F409" s="214" t="s">
        <v>642</v>
      </c>
      <c r="G409" s="215" t="s">
        <v>478</v>
      </c>
      <c r="H409" s="259"/>
      <c r="I409" s="217"/>
      <c r="J409" s="218">
        <f>ROUND(I409*H409,2)</f>
        <v>0</v>
      </c>
      <c r="K409" s="219"/>
      <c r="L409" s="44"/>
      <c r="M409" s="220" t="s">
        <v>1</v>
      </c>
      <c r="N409" s="221" t="s">
        <v>39</v>
      </c>
      <c r="O409" s="91"/>
      <c r="P409" s="222">
        <f>O409*H409</f>
        <v>0</v>
      </c>
      <c r="Q409" s="222">
        <v>0</v>
      </c>
      <c r="R409" s="222">
        <f>Q409*H409</f>
        <v>0</v>
      </c>
      <c r="S409" s="222">
        <v>0</v>
      </c>
      <c r="T409" s="223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4" t="s">
        <v>212</v>
      </c>
      <c r="AT409" s="224" t="s">
        <v>129</v>
      </c>
      <c r="AU409" s="224" t="s">
        <v>134</v>
      </c>
      <c r="AY409" s="17" t="s">
        <v>126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7" t="s">
        <v>134</v>
      </c>
      <c r="BK409" s="225">
        <f>ROUND(I409*H409,2)</f>
        <v>0</v>
      </c>
      <c r="BL409" s="17" t="s">
        <v>212</v>
      </c>
      <c r="BM409" s="224" t="s">
        <v>643</v>
      </c>
    </row>
    <row r="410" s="12" customFormat="1" ht="22.8" customHeight="1">
      <c r="A410" s="12"/>
      <c r="B410" s="196"/>
      <c r="C410" s="197"/>
      <c r="D410" s="198" t="s">
        <v>72</v>
      </c>
      <c r="E410" s="210" t="s">
        <v>644</v>
      </c>
      <c r="F410" s="210" t="s">
        <v>645</v>
      </c>
      <c r="G410" s="197"/>
      <c r="H410" s="197"/>
      <c r="I410" s="200"/>
      <c r="J410" s="211">
        <f>BK410</f>
        <v>0</v>
      </c>
      <c r="K410" s="197"/>
      <c r="L410" s="202"/>
      <c r="M410" s="203"/>
      <c r="N410" s="204"/>
      <c r="O410" s="204"/>
      <c r="P410" s="205">
        <f>SUM(P411:P417)</f>
        <v>0</v>
      </c>
      <c r="Q410" s="204"/>
      <c r="R410" s="205">
        <f>SUM(R411:R417)</f>
        <v>0</v>
      </c>
      <c r="S410" s="204"/>
      <c r="T410" s="206">
        <f>SUM(T411:T417)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7" t="s">
        <v>134</v>
      </c>
      <c r="AT410" s="208" t="s">
        <v>72</v>
      </c>
      <c r="AU410" s="208" t="s">
        <v>78</v>
      </c>
      <c r="AY410" s="207" t="s">
        <v>126</v>
      </c>
      <c r="BK410" s="209">
        <f>SUM(BK411:BK417)</f>
        <v>0</v>
      </c>
    </row>
    <row r="411" s="2" customFormat="1" ht="21.75" customHeight="1">
      <c r="A411" s="38"/>
      <c r="B411" s="39"/>
      <c r="C411" s="212" t="s">
        <v>646</v>
      </c>
      <c r="D411" s="212" t="s">
        <v>129</v>
      </c>
      <c r="E411" s="213" t="s">
        <v>647</v>
      </c>
      <c r="F411" s="214" t="s">
        <v>648</v>
      </c>
      <c r="G411" s="215" t="s">
        <v>609</v>
      </c>
      <c r="H411" s="216">
        <v>1</v>
      </c>
      <c r="I411" s="217"/>
      <c r="J411" s="218">
        <f>ROUND(I411*H411,2)</f>
        <v>0</v>
      </c>
      <c r="K411" s="219"/>
      <c r="L411" s="44"/>
      <c r="M411" s="220" t="s">
        <v>1</v>
      </c>
      <c r="N411" s="221" t="s">
        <v>39</v>
      </c>
      <c r="O411" s="91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4" t="s">
        <v>212</v>
      </c>
      <c r="AT411" s="224" t="s">
        <v>129</v>
      </c>
      <c r="AU411" s="224" t="s">
        <v>134</v>
      </c>
      <c r="AY411" s="17" t="s">
        <v>126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7" t="s">
        <v>134</v>
      </c>
      <c r="BK411" s="225">
        <f>ROUND(I411*H411,2)</f>
        <v>0</v>
      </c>
      <c r="BL411" s="17" t="s">
        <v>212</v>
      </c>
      <c r="BM411" s="224" t="s">
        <v>649</v>
      </c>
    </row>
    <row r="412" s="2" customFormat="1" ht="16.5" customHeight="1">
      <c r="A412" s="38"/>
      <c r="B412" s="39"/>
      <c r="C412" s="212" t="s">
        <v>650</v>
      </c>
      <c r="D412" s="212" t="s">
        <v>129</v>
      </c>
      <c r="E412" s="213" t="s">
        <v>651</v>
      </c>
      <c r="F412" s="214" t="s">
        <v>652</v>
      </c>
      <c r="G412" s="215" t="s">
        <v>288</v>
      </c>
      <c r="H412" s="216">
        <v>1</v>
      </c>
      <c r="I412" s="217"/>
      <c r="J412" s="218">
        <f>ROUND(I412*H412,2)</f>
        <v>0</v>
      </c>
      <c r="K412" s="219"/>
      <c r="L412" s="44"/>
      <c r="M412" s="220" t="s">
        <v>1</v>
      </c>
      <c r="N412" s="221" t="s">
        <v>39</v>
      </c>
      <c r="O412" s="91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4" t="s">
        <v>212</v>
      </c>
      <c r="AT412" s="224" t="s">
        <v>129</v>
      </c>
      <c r="AU412" s="224" t="s">
        <v>134</v>
      </c>
      <c r="AY412" s="17" t="s">
        <v>126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7" t="s">
        <v>134</v>
      </c>
      <c r="BK412" s="225">
        <f>ROUND(I412*H412,2)</f>
        <v>0</v>
      </c>
      <c r="BL412" s="17" t="s">
        <v>212</v>
      </c>
      <c r="BM412" s="224" t="s">
        <v>653</v>
      </c>
    </row>
    <row r="413" s="2" customFormat="1" ht="16.5" customHeight="1">
      <c r="A413" s="38"/>
      <c r="B413" s="39"/>
      <c r="C413" s="212" t="s">
        <v>654</v>
      </c>
      <c r="D413" s="212" t="s">
        <v>129</v>
      </c>
      <c r="E413" s="213" t="s">
        <v>655</v>
      </c>
      <c r="F413" s="214" t="s">
        <v>656</v>
      </c>
      <c r="G413" s="215" t="s">
        <v>288</v>
      </c>
      <c r="H413" s="216">
        <v>1</v>
      </c>
      <c r="I413" s="217"/>
      <c r="J413" s="218">
        <f>ROUND(I413*H413,2)</f>
        <v>0</v>
      </c>
      <c r="K413" s="219"/>
      <c r="L413" s="44"/>
      <c r="M413" s="220" t="s">
        <v>1</v>
      </c>
      <c r="N413" s="221" t="s">
        <v>39</v>
      </c>
      <c r="O413" s="91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4" t="s">
        <v>212</v>
      </c>
      <c r="AT413" s="224" t="s">
        <v>129</v>
      </c>
      <c r="AU413" s="224" t="s">
        <v>134</v>
      </c>
      <c r="AY413" s="17" t="s">
        <v>126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7" t="s">
        <v>134</v>
      </c>
      <c r="BK413" s="225">
        <f>ROUND(I413*H413,2)</f>
        <v>0</v>
      </c>
      <c r="BL413" s="17" t="s">
        <v>212</v>
      </c>
      <c r="BM413" s="224" t="s">
        <v>657</v>
      </c>
    </row>
    <row r="414" s="2" customFormat="1" ht="16.5" customHeight="1">
      <c r="A414" s="38"/>
      <c r="B414" s="39"/>
      <c r="C414" s="212" t="s">
        <v>658</v>
      </c>
      <c r="D414" s="212" t="s">
        <v>129</v>
      </c>
      <c r="E414" s="213" t="s">
        <v>659</v>
      </c>
      <c r="F414" s="214" t="s">
        <v>660</v>
      </c>
      <c r="G414" s="215" t="s">
        <v>288</v>
      </c>
      <c r="H414" s="216">
        <v>1</v>
      </c>
      <c r="I414" s="217"/>
      <c r="J414" s="218">
        <f>ROUND(I414*H414,2)</f>
        <v>0</v>
      </c>
      <c r="K414" s="219"/>
      <c r="L414" s="44"/>
      <c r="M414" s="220" t="s">
        <v>1</v>
      </c>
      <c r="N414" s="221" t="s">
        <v>39</v>
      </c>
      <c r="O414" s="91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4" t="s">
        <v>212</v>
      </c>
      <c r="AT414" s="224" t="s">
        <v>129</v>
      </c>
      <c r="AU414" s="224" t="s">
        <v>134</v>
      </c>
      <c r="AY414" s="17" t="s">
        <v>126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134</v>
      </c>
      <c r="BK414" s="225">
        <f>ROUND(I414*H414,2)</f>
        <v>0</v>
      </c>
      <c r="BL414" s="17" t="s">
        <v>212</v>
      </c>
      <c r="BM414" s="224" t="s">
        <v>661</v>
      </c>
    </row>
    <row r="415" s="2" customFormat="1" ht="16.5" customHeight="1">
      <c r="A415" s="38"/>
      <c r="B415" s="39"/>
      <c r="C415" s="212" t="s">
        <v>662</v>
      </c>
      <c r="D415" s="212" t="s">
        <v>129</v>
      </c>
      <c r="E415" s="213" t="s">
        <v>663</v>
      </c>
      <c r="F415" s="214" t="s">
        <v>664</v>
      </c>
      <c r="G415" s="215" t="s">
        <v>288</v>
      </c>
      <c r="H415" s="216">
        <v>2</v>
      </c>
      <c r="I415" s="217"/>
      <c r="J415" s="218">
        <f>ROUND(I415*H415,2)</f>
        <v>0</v>
      </c>
      <c r="K415" s="219"/>
      <c r="L415" s="44"/>
      <c r="M415" s="220" t="s">
        <v>1</v>
      </c>
      <c r="N415" s="221" t="s">
        <v>39</v>
      </c>
      <c r="O415" s="91"/>
      <c r="P415" s="222">
        <f>O415*H415</f>
        <v>0</v>
      </c>
      <c r="Q415" s="222">
        <v>0</v>
      </c>
      <c r="R415" s="222">
        <f>Q415*H415</f>
        <v>0</v>
      </c>
      <c r="S415" s="222">
        <v>0</v>
      </c>
      <c r="T415" s="223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4" t="s">
        <v>212</v>
      </c>
      <c r="AT415" s="224" t="s">
        <v>129</v>
      </c>
      <c r="AU415" s="224" t="s">
        <v>134</v>
      </c>
      <c r="AY415" s="17" t="s">
        <v>126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7" t="s">
        <v>134</v>
      </c>
      <c r="BK415" s="225">
        <f>ROUND(I415*H415,2)</f>
        <v>0</v>
      </c>
      <c r="BL415" s="17" t="s">
        <v>212</v>
      </c>
      <c r="BM415" s="224" t="s">
        <v>665</v>
      </c>
    </row>
    <row r="416" s="2" customFormat="1" ht="16.5" customHeight="1">
      <c r="A416" s="38"/>
      <c r="B416" s="39"/>
      <c r="C416" s="212" t="s">
        <v>666</v>
      </c>
      <c r="D416" s="212" t="s">
        <v>129</v>
      </c>
      <c r="E416" s="213" t="s">
        <v>667</v>
      </c>
      <c r="F416" s="214" t="s">
        <v>668</v>
      </c>
      <c r="G416" s="215" t="s">
        <v>288</v>
      </c>
      <c r="H416" s="216">
        <v>1</v>
      </c>
      <c r="I416" s="217"/>
      <c r="J416" s="218">
        <f>ROUND(I416*H416,2)</f>
        <v>0</v>
      </c>
      <c r="K416" s="219"/>
      <c r="L416" s="44"/>
      <c r="M416" s="220" t="s">
        <v>1</v>
      </c>
      <c r="N416" s="221" t="s">
        <v>39</v>
      </c>
      <c r="O416" s="91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4" t="s">
        <v>212</v>
      </c>
      <c r="AT416" s="224" t="s">
        <v>129</v>
      </c>
      <c r="AU416" s="224" t="s">
        <v>134</v>
      </c>
      <c r="AY416" s="17" t="s">
        <v>126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7" t="s">
        <v>134</v>
      </c>
      <c r="BK416" s="225">
        <f>ROUND(I416*H416,2)</f>
        <v>0</v>
      </c>
      <c r="BL416" s="17" t="s">
        <v>212</v>
      </c>
      <c r="BM416" s="224" t="s">
        <v>669</v>
      </c>
    </row>
    <row r="417" s="2" customFormat="1" ht="16.5" customHeight="1">
      <c r="A417" s="38"/>
      <c r="B417" s="39"/>
      <c r="C417" s="212" t="s">
        <v>670</v>
      </c>
      <c r="D417" s="212" t="s">
        <v>129</v>
      </c>
      <c r="E417" s="213" t="s">
        <v>671</v>
      </c>
      <c r="F417" s="214" t="s">
        <v>672</v>
      </c>
      <c r="G417" s="215" t="s">
        <v>478</v>
      </c>
      <c r="H417" s="259"/>
      <c r="I417" s="217"/>
      <c r="J417" s="218">
        <f>ROUND(I417*H417,2)</f>
        <v>0</v>
      </c>
      <c r="K417" s="219"/>
      <c r="L417" s="44"/>
      <c r="M417" s="220" t="s">
        <v>1</v>
      </c>
      <c r="N417" s="221" t="s">
        <v>39</v>
      </c>
      <c r="O417" s="91"/>
      <c r="P417" s="222">
        <f>O417*H417</f>
        <v>0</v>
      </c>
      <c r="Q417" s="222">
        <v>0</v>
      </c>
      <c r="R417" s="222">
        <f>Q417*H417</f>
        <v>0</v>
      </c>
      <c r="S417" s="222">
        <v>0</v>
      </c>
      <c r="T417" s="223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4" t="s">
        <v>212</v>
      </c>
      <c r="AT417" s="224" t="s">
        <v>129</v>
      </c>
      <c r="AU417" s="224" t="s">
        <v>134</v>
      </c>
      <c r="AY417" s="17" t="s">
        <v>126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7" t="s">
        <v>134</v>
      </c>
      <c r="BK417" s="225">
        <f>ROUND(I417*H417,2)</f>
        <v>0</v>
      </c>
      <c r="BL417" s="17" t="s">
        <v>212</v>
      </c>
      <c r="BM417" s="224" t="s">
        <v>673</v>
      </c>
    </row>
    <row r="418" s="12" customFormat="1" ht="22.8" customHeight="1">
      <c r="A418" s="12"/>
      <c r="B418" s="196"/>
      <c r="C418" s="197"/>
      <c r="D418" s="198" t="s">
        <v>72</v>
      </c>
      <c r="E418" s="210" t="s">
        <v>674</v>
      </c>
      <c r="F418" s="210" t="s">
        <v>675</v>
      </c>
      <c r="G418" s="197"/>
      <c r="H418" s="197"/>
      <c r="I418" s="200"/>
      <c r="J418" s="211">
        <f>BK418</f>
        <v>0</v>
      </c>
      <c r="K418" s="197"/>
      <c r="L418" s="202"/>
      <c r="M418" s="203"/>
      <c r="N418" s="204"/>
      <c r="O418" s="204"/>
      <c r="P418" s="205">
        <f>SUM(P419:P426)</f>
        <v>0</v>
      </c>
      <c r="Q418" s="204"/>
      <c r="R418" s="205">
        <f>SUM(R419:R426)</f>
        <v>0.050025</v>
      </c>
      <c r="S418" s="204"/>
      <c r="T418" s="206">
        <f>SUM(T419:T426)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7" t="s">
        <v>134</v>
      </c>
      <c r="AT418" s="208" t="s">
        <v>72</v>
      </c>
      <c r="AU418" s="208" t="s">
        <v>78</v>
      </c>
      <c r="AY418" s="207" t="s">
        <v>126</v>
      </c>
      <c r="BK418" s="209">
        <f>SUM(BK419:BK426)</f>
        <v>0</v>
      </c>
    </row>
    <row r="419" s="2" customFormat="1" ht="16.5" customHeight="1">
      <c r="A419" s="38"/>
      <c r="B419" s="39"/>
      <c r="C419" s="212" t="s">
        <v>676</v>
      </c>
      <c r="D419" s="212" t="s">
        <v>129</v>
      </c>
      <c r="E419" s="213" t="s">
        <v>677</v>
      </c>
      <c r="F419" s="214" t="s">
        <v>678</v>
      </c>
      <c r="G419" s="215" t="s">
        <v>169</v>
      </c>
      <c r="H419" s="216">
        <v>8.6999999999999993</v>
      </c>
      <c r="I419" s="217"/>
      <c r="J419" s="218">
        <f>ROUND(I419*H419,2)</f>
        <v>0</v>
      </c>
      <c r="K419" s="219"/>
      <c r="L419" s="44"/>
      <c r="M419" s="220" t="s">
        <v>1</v>
      </c>
      <c r="N419" s="221" t="s">
        <v>39</v>
      </c>
      <c r="O419" s="91"/>
      <c r="P419" s="222">
        <f>O419*H419</f>
        <v>0</v>
      </c>
      <c r="Q419" s="222">
        <v>0.00029999999999999997</v>
      </c>
      <c r="R419" s="222">
        <f>Q419*H419</f>
        <v>0.0026099999999999995</v>
      </c>
      <c r="S419" s="222">
        <v>0</v>
      </c>
      <c r="T419" s="223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4" t="s">
        <v>212</v>
      </c>
      <c r="AT419" s="224" t="s">
        <v>129</v>
      </c>
      <c r="AU419" s="224" t="s">
        <v>134</v>
      </c>
      <c r="AY419" s="17" t="s">
        <v>126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134</v>
      </c>
      <c r="BK419" s="225">
        <f>ROUND(I419*H419,2)</f>
        <v>0</v>
      </c>
      <c r="BL419" s="17" t="s">
        <v>212</v>
      </c>
      <c r="BM419" s="224" t="s">
        <v>679</v>
      </c>
    </row>
    <row r="420" s="13" customFormat="1">
      <c r="A420" s="13"/>
      <c r="B420" s="226"/>
      <c r="C420" s="227"/>
      <c r="D420" s="228" t="s">
        <v>136</v>
      </c>
      <c r="E420" s="229" t="s">
        <v>1</v>
      </c>
      <c r="F420" s="230" t="s">
        <v>471</v>
      </c>
      <c r="G420" s="227"/>
      <c r="H420" s="229" t="s">
        <v>1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136</v>
      </c>
      <c r="AU420" s="236" t="s">
        <v>134</v>
      </c>
      <c r="AV420" s="13" t="s">
        <v>78</v>
      </c>
      <c r="AW420" s="13" t="s">
        <v>30</v>
      </c>
      <c r="AX420" s="13" t="s">
        <v>73</v>
      </c>
      <c r="AY420" s="236" t="s">
        <v>126</v>
      </c>
    </row>
    <row r="421" s="14" customFormat="1">
      <c r="A421" s="14"/>
      <c r="B421" s="237"/>
      <c r="C421" s="238"/>
      <c r="D421" s="228" t="s">
        <v>136</v>
      </c>
      <c r="E421" s="239" t="s">
        <v>1</v>
      </c>
      <c r="F421" s="240" t="s">
        <v>680</v>
      </c>
      <c r="G421" s="238"/>
      <c r="H421" s="241">
        <v>8.6999999999999993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136</v>
      </c>
      <c r="AU421" s="247" t="s">
        <v>134</v>
      </c>
      <c r="AV421" s="14" t="s">
        <v>134</v>
      </c>
      <c r="AW421" s="14" t="s">
        <v>30</v>
      </c>
      <c r="AX421" s="14" t="s">
        <v>73</v>
      </c>
      <c r="AY421" s="247" t="s">
        <v>126</v>
      </c>
    </row>
    <row r="422" s="15" customFormat="1">
      <c r="A422" s="15"/>
      <c r="B422" s="248"/>
      <c r="C422" s="249"/>
      <c r="D422" s="228" t="s">
        <v>136</v>
      </c>
      <c r="E422" s="250" t="s">
        <v>1</v>
      </c>
      <c r="F422" s="251" t="s">
        <v>178</v>
      </c>
      <c r="G422" s="249"/>
      <c r="H422" s="252">
        <v>8.6999999999999993</v>
      </c>
      <c r="I422" s="253"/>
      <c r="J422" s="249"/>
      <c r="K422" s="249"/>
      <c r="L422" s="254"/>
      <c r="M422" s="255"/>
      <c r="N422" s="256"/>
      <c r="O422" s="256"/>
      <c r="P422" s="256"/>
      <c r="Q422" s="256"/>
      <c r="R422" s="256"/>
      <c r="S422" s="256"/>
      <c r="T422" s="257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8" t="s">
        <v>136</v>
      </c>
      <c r="AU422" s="258" t="s">
        <v>134</v>
      </c>
      <c r="AV422" s="15" t="s">
        <v>133</v>
      </c>
      <c r="AW422" s="15" t="s">
        <v>30</v>
      </c>
      <c r="AX422" s="15" t="s">
        <v>78</v>
      </c>
      <c r="AY422" s="258" t="s">
        <v>126</v>
      </c>
    </row>
    <row r="423" s="2" customFormat="1" ht="16.5" customHeight="1">
      <c r="A423" s="38"/>
      <c r="B423" s="39"/>
      <c r="C423" s="212" t="s">
        <v>681</v>
      </c>
      <c r="D423" s="212" t="s">
        <v>129</v>
      </c>
      <c r="E423" s="213" t="s">
        <v>682</v>
      </c>
      <c r="F423" s="214" t="s">
        <v>683</v>
      </c>
      <c r="G423" s="215" t="s">
        <v>169</v>
      </c>
      <c r="H423" s="216">
        <v>8.6999999999999993</v>
      </c>
      <c r="I423" s="217"/>
      <c r="J423" s="218">
        <f>ROUND(I423*H423,2)</f>
        <v>0</v>
      </c>
      <c r="K423" s="219"/>
      <c r="L423" s="44"/>
      <c r="M423" s="220" t="s">
        <v>1</v>
      </c>
      <c r="N423" s="221" t="s">
        <v>39</v>
      </c>
      <c r="O423" s="91"/>
      <c r="P423" s="222">
        <f>O423*H423</f>
        <v>0</v>
      </c>
      <c r="Q423" s="222">
        <v>0.00545</v>
      </c>
      <c r="R423" s="222">
        <f>Q423*H423</f>
        <v>0.047414999999999999</v>
      </c>
      <c r="S423" s="222">
        <v>0</v>
      </c>
      <c r="T423" s="223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4" t="s">
        <v>212</v>
      </c>
      <c r="AT423" s="224" t="s">
        <v>129</v>
      </c>
      <c r="AU423" s="224" t="s">
        <v>134</v>
      </c>
      <c r="AY423" s="17" t="s">
        <v>126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7" t="s">
        <v>134</v>
      </c>
      <c r="BK423" s="225">
        <f>ROUND(I423*H423,2)</f>
        <v>0</v>
      </c>
      <c r="BL423" s="17" t="s">
        <v>212</v>
      </c>
      <c r="BM423" s="224" t="s">
        <v>684</v>
      </c>
    </row>
    <row r="424" s="2" customFormat="1" ht="16.5" customHeight="1">
      <c r="A424" s="38"/>
      <c r="B424" s="39"/>
      <c r="C424" s="260" t="s">
        <v>685</v>
      </c>
      <c r="D424" s="260" t="s">
        <v>488</v>
      </c>
      <c r="E424" s="261" t="s">
        <v>686</v>
      </c>
      <c r="F424" s="262" t="s">
        <v>687</v>
      </c>
      <c r="G424" s="263" t="s">
        <v>169</v>
      </c>
      <c r="H424" s="264">
        <v>9.5700000000000003</v>
      </c>
      <c r="I424" s="265"/>
      <c r="J424" s="266">
        <f>ROUND(I424*H424,2)</f>
        <v>0</v>
      </c>
      <c r="K424" s="267"/>
      <c r="L424" s="268"/>
      <c r="M424" s="269" t="s">
        <v>1</v>
      </c>
      <c r="N424" s="270" t="s">
        <v>39</v>
      </c>
      <c r="O424" s="91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4" t="s">
        <v>318</v>
      </c>
      <c r="AT424" s="224" t="s">
        <v>488</v>
      </c>
      <c r="AU424" s="224" t="s">
        <v>134</v>
      </c>
      <c r="AY424" s="17" t="s">
        <v>126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7" t="s">
        <v>134</v>
      </c>
      <c r="BK424" s="225">
        <f>ROUND(I424*H424,2)</f>
        <v>0</v>
      </c>
      <c r="BL424" s="17" t="s">
        <v>212</v>
      </c>
      <c r="BM424" s="224" t="s">
        <v>688</v>
      </c>
    </row>
    <row r="425" s="14" customFormat="1">
      <c r="A425" s="14"/>
      <c r="B425" s="237"/>
      <c r="C425" s="238"/>
      <c r="D425" s="228" t="s">
        <v>136</v>
      </c>
      <c r="E425" s="239" t="s">
        <v>1</v>
      </c>
      <c r="F425" s="240" t="s">
        <v>689</v>
      </c>
      <c r="G425" s="238"/>
      <c r="H425" s="241">
        <v>9.5700000000000003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7" t="s">
        <v>136</v>
      </c>
      <c r="AU425" s="247" t="s">
        <v>134</v>
      </c>
      <c r="AV425" s="14" t="s">
        <v>134</v>
      </c>
      <c r="AW425" s="14" t="s">
        <v>30</v>
      </c>
      <c r="AX425" s="14" t="s">
        <v>78</v>
      </c>
      <c r="AY425" s="247" t="s">
        <v>126</v>
      </c>
    </row>
    <row r="426" s="2" customFormat="1" ht="16.5" customHeight="1">
      <c r="A426" s="38"/>
      <c r="B426" s="39"/>
      <c r="C426" s="212" t="s">
        <v>690</v>
      </c>
      <c r="D426" s="212" t="s">
        <v>129</v>
      </c>
      <c r="E426" s="213" t="s">
        <v>691</v>
      </c>
      <c r="F426" s="214" t="s">
        <v>692</v>
      </c>
      <c r="G426" s="215" t="s">
        <v>478</v>
      </c>
      <c r="H426" s="259"/>
      <c r="I426" s="217"/>
      <c r="J426" s="218">
        <f>ROUND(I426*H426,2)</f>
        <v>0</v>
      </c>
      <c r="K426" s="219"/>
      <c r="L426" s="44"/>
      <c r="M426" s="220" t="s">
        <v>1</v>
      </c>
      <c r="N426" s="221" t="s">
        <v>39</v>
      </c>
      <c r="O426" s="91"/>
      <c r="P426" s="222">
        <f>O426*H426</f>
        <v>0</v>
      </c>
      <c r="Q426" s="222">
        <v>0</v>
      </c>
      <c r="R426" s="222">
        <f>Q426*H426</f>
        <v>0</v>
      </c>
      <c r="S426" s="222">
        <v>0</v>
      </c>
      <c r="T426" s="223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4" t="s">
        <v>212</v>
      </c>
      <c r="AT426" s="224" t="s">
        <v>129</v>
      </c>
      <c r="AU426" s="224" t="s">
        <v>134</v>
      </c>
      <c r="AY426" s="17" t="s">
        <v>126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7" t="s">
        <v>134</v>
      </c>
      <c r="BK426" s="225">
        <f>ROUND(I426*H426,2)</f>
        <v>0</v>
      </c>
      <c r="BL426" s="17" t="s">
        <v>212</v>
      </c>
      <c r="BM426" s="224" t="s">
        <v>693</v>
      </c>
    </row>
    <row r="427" s="12" customFormat="1" ht="22.8" customHeight="1">
      <c r="A427" s="12"/>
      <c r="B427" s="196"/>
      <c r="C427" s="197"/>
      <c r="D427" s="198" t="s">
        <v>72</v>
      </c>
      <c r="E427" s="210" t="s">
        <v>694</v>
      </c>
      <c r="F427" s="210" t="s">
        <v>695</v>
      </c>
      <c r="G427" s="197"/>
      <c r="H427" s="197"/>
      <c r="I427" s="200"/>
      <c r="J427" s="211">
        <f>BK427</f>
        <v>0</v>
      </c>
      <c r="K427" s="197"/>
      <c r="L427" s="202"/>
      <c r="M427" s="203"/>
      <c r="N427" s="204"/>
      <c r="O427" s="204"/>
      <c r="P427" s="205">
        <f>SUM(P428:P450)</f>
        <v>0</v>
      </c>
      <c r="Q427" s="204"/>
      <c r="R427" s="205">
        <f>SUM(R428:R450)</f>
        <v>0.74018209999999995</v>
      </c>
      <c r="S427" s="204"/>
      <c r="T427" s="206">
        <f>SUM(T428:T450)</f>
        <v>0.169794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7" t="s">
        <v>134</v>
      </c>
      <c r="AT427" s="208" t="s">
        <v>72</v>
      </c>
      <c r="AU427" s="208" t="s">
        <v>78</v>
      </c>
      <c r="AY427" s="207" t="s">
        <v>126</v>
      </c>
      <c r="BK427" s="209">
        <f>SUM(BK428:BK450)</f>
        <v>0</v>
      </c>
    </row>
    <row r="428" s="2" customFormat="1" ht="16.5" customHeight="1">
      <c r="A428" s="38"/>
      <c r="B428" s="39"/>
      <c r="C428" s="212" t="s">
        <v>696</v>
      </c>
      <c r="D428" s="212" t="s">
        <v>129</v>
      </c>
      <c r="E428" s="213" t="s">
        <v>697</v>
      </c>
      <c r="F428" s="214" t="s">
        <v>698</v>
      </c>
      <c r="G428" s="215" t="s">
        <v>169</v>
      </c>
      <c r="H428" s="216">
        <v>62</v>
      </c>
      <c r="I428" s="217"/>
      <c r="J428" s="218">
        <f>ROUND(I428*H428,2)</f>
        <v>0</v>
      </c>
      <c r="K428" s="219"/>
      <c r="L428" s="44"/>
      <c r="M428" s="220" t="s">
        <v>1</v>
      </c>
      <c r="N428" s="221" t="s">
        <v>39</v>
      </c>
      <c r="O428" s="91"/>
      <c r="P428" s="222">
        <f>O428*H428</f>
        <v>0</v>
      </c>
      <c r="Q428" s="222">
        <v>0</v>
      </c>
      <c r="R428" s="222">
        <f>Q428*H428</f>
        <v>0</v>
      </c>
      <c r="S428" s="222">
        <v>0</v>
      </c>
      <c r="T428" s="223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4" t="s">
        <v>212</v>
      </c>
      <c r="AT428" s="224" t="s">
        <v>129</v>
      </c>
      <c r="AU428" s="224" t="s">
        <v>134</v>
      </c>
      <c r="AY428" s="17" t="s">
        <v>126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7" t="s">
        <v>134</v>
      </c>
      <c r="BK428" s="225">
        <f>ROUND(I428*H428,2)</f>
        <v>0</v>
      </c>
      <c r="BL428" s="17" t="s">
        <v>212</v>
      </c>
      <c r="BM428" s="224" t="s">
        <v>699</v>
      </c>
    </row>
    <row r="429" s="13" customFormat="1">
      <c r="A429" s="13"/>
      <c r="B429" s="226"/>
      <c r="C429" s="227"/>
      <c r="D429" s="228" t="s">
        <v>136</v>
      </c>
      <c r="E429" s="229" t="s">
        <v>1</v>
      </c>
      <c r="F429" s="230" t="s">
        <v>700</v>
      </c>
      <c r="G429" s="227"/>
      <c r="H429" s="229" t="s">
        <v>1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136</v>
      </c>
      <c r="AU429" s="236" t="s">
        <v>134</v>
      </c>
      <c r="AV429" s="13" t="s">
        <v>78</v>
      </c>
      <c r="AW429" s="13" t="s">
        <v>30</v>
      </c>
      <c r="AX429" s="13" t="s">
        <v>73</v>
      </c>
      <c r="AY429" s="236" t="s">
        <v>126</v>
      </c>
    </row>
    <row r="430" s="14" customFormat="1">
      <c r="A430" s="14"/>
      <c r="B430" s="237"/>
      <c r="C430" s="238"/>
      <c r="D430" s="228" t="s">
        <v>136</v>
      </c>
      <c r="E430" s="239" t="s">
        <v>1</v>
      </c>
      <c r="F430" s="240" t="s">
        <v>605</v>
      </c>
      <c r="G430" s="238"/>
      <c r="H430" s="241">
        <v>43.200000000000003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136</v>
      </c>
      <c r="AU430" s="247" t="s">
        <v>134</v>
      </c>
      <c r="AV430" s="14" t="s">
        <v>134</v>
      </c>
      <c r="AW430" s="14" t="s">
        <v>30</v>
      </c>
      <c r="AX430" s="14" t="s">
        <v>73</v>
      </c>
      <c r="AY430" s="247" t="s">
        <v>126</v>
      </c>
    </row>
    <row r="431" s="13" customFormat="1">
      <c r="A431" s="13"/>
      <c r="B431" s="226"/>
      <c r="C431" s="227"/>
      <c r="D431" s="228" t="s">
        <v>136</v>
      </c>
      <c r="E431" s="229" t="s">
        <v>1</v>
      </c>
      <c r="F431" s="230" t="s">
        <v>701</v>
      </c>
      <c r="G431" s="227"/>
      <c r="H431" s="229" t="s">
        <v>1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136</v>
      </c>
      <c r="AU431" s="236" t="s">
        <v>134</v>
      </c>
      <c r="AV431" s="13" t="s">
        <v>78</v>
      </c>
      <c r="AW431" s="13" t="s">
        <v>30</v>
      </c>
      <c r="AX431" s="13" t="s">
        <v>73</v>
      </c>
      <c r="AY431" s="236" t="s">
        <v>126</v>
      </c>
    </row>
    <row r="432" s="14" customFormat="1">
      <c r="A432" s="14"/>
      <c r="B432" s="237"/>
      <c r="C432" s="238"/>
      <c r="D432" s="228" t="s">
        <v>136</v>
      </c>
      <c r="E432" s="239" t="s">
        <v>1</v>
      </c>
      <c r="F432" s="240" t="s">
        <v>702</v>
      </c>
      <c r="G432" s="238"/>
      <c r="H432" s="241">
        <v>18.800000000000001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7" t="s">
        <v>136</v>
      </c>
      <c r="AU432" s="247" t="s">
        <v>134</v>
      </c>
      <c r="AV432" s="14" t="s">
        <v>134</v>
      </c>
      <c r="AW432" s="14" t="s">
        <v>30</v>
      </c>
      <c r="AX432" s="14" t="s">
        <v>73</v>
      </c>
      <c r="AY432" s="247" t="s">
        <v>126</v>
      </c>
    </row>
    <row r="433" s="15" customFormat="1">
      <c r="A433" s="15"/>
      <c r="B433" s="248"/>
      <c r="C433" s="249"/>
      <c r="D433" s="228" t="s">
        <v>136</v>
      </c>
      <c r="E433" s="250" t="s">
        <v>1</v>
      </c>
      <c r="F433" s="251" t="s">
        <v>178</v>
      </c>
      <c r="G433" s="249"/>
      <c r="H433" s="252">
        <v>62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8" t="s">
        <v>136</v>
      </c>
      <c r="AU433" s="258" t="s">
        <v>134</v>
      </c>
      <c r="AV433" s="15" t="s">
        <v>133</v>
      </c>
      <c r="AW433" s="15" t="s">
        <v>30</v>
      </c>
      <c r="AX433" s="15" t="s">
        <v>78</v>
      </c>
      <c r="AY433" s="258" t="s">
        <v>126</v>
      </c>
    </row>
    <row r="434" s="2" customFormat="1" ht="16.5" customHeight="1">
      <c r="A434" s="38"/>
      <c r="B434" s="39"/>
      <c r="C434" s="212" t="s">
        <v>703</v>
      </c>
      <c r="D434" s="212" t="s">
        <v>129</v>
      </c>
      <c r="E434" s="213" t="s">
        <v>704</v>
      </c>
      <c r="F434" s="214" t="s">
        <v>705</v>
      </c>
      <c r="G434" s="215" t="s">
        <v>169</v>
      </c>
      <c r="H434" s="216">
        <v>62</v>
      </c>
      <c r="I434" s="217"/>
      <c r="J434" s="218">
        <f>ROUND(I434*H434,2)</f>
        <v>0</v>
      </c>
      <c r="K434" s="219"/>
      <c r="L434" s="44"/>
      <c r="M434" s="220" t="s">
        <v>1</v>
      </c>
      <c r="N434" s="221" t="s">
        <v>39</v>
      </c>
      <c r="O434" s="91"/>
      <c r="P434" s="222">
        <f>O434*H434</f>
        <v>0</v>
      </c>
      <c r="Q434" s="222">
        <v>6.9999999999999994E-05</v>
      </c>
      <c r="R434" s="222">
        <f>Q434*H434</f>
        <v>0.0043399999999999992</v>
      </c>
      <c r="S434" s="222">
        <v>0</v>
      </c>
      <c r="T434" s="223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4" t="s">
        <v>212</v>
      </c>
      <c r="AT434" s="224" t="s">
        <v>129</v>
      </c>
      <c r="AU434" s="224" t="s">
        <v>134</v>
      </c>
      <c r="AY434" s="17" t="s">
        <v>126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7" t="s">
        <v>134</v>
      </c>
      <c r="BK434" s="225">
        <f>ROUND(I434*H434,2)</f>
        <v>0</v>
      </c>
      <c r="BL434" s="17" t="s">
        <v>212</v>
      </c>
      <c r="BM434" s="224" t="s">
        <v>706</v>
      </c>
    </row>
    <row r="435" s="2" customFormat="1" ht="21.75" customHeight="1">
      <c r="A435" s="38"/>
      <c r="B435" s="39"/>
      <c r="C435" s="212" t="s">
        <v>707</v>
      </c>
      <c r="D435" s="212" t="s">
        <v>129</v>
      </c>
      <c r="E435" s="213" t="s">
        <v>708</v>
      </c>
      <c r="F435" s="214" t="s">
        <v>709</v>
      </c>
      <c r="G435" s="215" t="s">
        <v>169</v>
      </c>
      <c r="H435" s="216">
        <v>43.200000000000003</v>
      </c>
      <c r="I435" s="217"/>
      <c r="J435" s="218">
        <f>ROUND(I435*H435,2)</f>
        <v>0</v>
      </c>
      <c r="K435" s="219"/>
      <c r="L435" s="44"/>
      <c r="M435" s="220" t="s">
        <v>1</v>
      </c>
      <c r="N435" s="221" t="s">
        <v>39</v>
      </c>
      <c r="O435" s="91"/>
      <c r="P435" s="222">
        <f>O435*H435</f>
        <v>0</v>
      </c>
      <c r="Q435" s="222">
        <v>0.0045500000000000002</v>
      </c>
      <c r="R435" s="222">
        <f>Q435*H435</f>
        <v>0.19656000000000001</v>
      </c>
      <c r="S435" s="222">
        <v>0</v>
      </c>
      <c r="T435" s="223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4" t="s">
        <v>212</v>
      </c>
      <c r="AT435" s="224" t="s">
        <v>129</v>
      </c>
      <c r="AU435" s="224" t="s">
        <v>134</v>
      </c>
      <c r="AY435" s="17" t="s">
        <v>126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7" t="s">
        <v>134</v>
      </c>
      <c r="BK435" s="225">
        <f>ROUND(I435*H435,2)</f>
        <v>0</v>
      </c>
      <c r="BL435" s="17" t="s">
        <v>212</v>
      </c>
      <c r="BM435" s="224" t="s">
        <v>710</v>
      </c>
    </row>
    <row r="436" s="13" customFormat="1">
      <c r="A436" s="13"/>
      <c r="B436" s="226"/>
      <c r="C436" s="227"/>
      <c r="D436" s="228" t="s">
        <v>136</v>
      </c>
      <c r="E436" s="229" t="s">
        <v>1</v>
      </c>
      <c r="F436" s="230" t="s">
        <v>700</v>
      </c>
      <c r="G436" s="227"/>
      <c r="H436" s="229" t="s">
        <v>1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136</v>
      </c>
      <c r="AU436" s="236" t="s">
        <v>134</v>
      </c>
      <c r="AV436" s="13" t="s">
        <v>78</v>
      </c>
      <c r="AW436" s="13" t="s">
        <v>30</v>
      </c>
      <c r="AX436" s="13" t="s">
        <v>73</v>
      </c>
      <c r="AY436" s="236" t="s">
        <v>126</v>
      </c>
    </row>
    <row r="437" s="14" customFormat="1">
      <c r="A437" s="14"/>
      <c r="B437" s="237"/>
      <c r="C437" s="238"/>
      <c r="D437" s="228" t="s">
        <v>136</v>
      </c>
      <c r="E437" s="239" t="s">
        <v>1</v>
      </c>
      <c r="F437" s="240" t="s">
        <v>605</v>
      </c>
      <c r="G437" s="238"/>
      <c r="H437" s="241">
        <v>43.200000000000003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136</v>
      </c>
      <c r="AU437" s="247" t="s">
        <v>134</v>
      </c>
      <c r="AV437" s="14" t="s">
        <v>134</v>
      </c>
      <c r="AW437" s="14" t="s">
        <v>30</v>
      </c>
      <c r="AX437" s="14" t="s">
        <v>78</v>
      </c>
      <c r="AY437" s="247" t="s">
        <v>126</v>
      </c>
    </row>
    <row r="438" s="2" customFormat="1" ht="21.75" customHeight="1">
      <c r="A438" s="38"/>
      <c r="B438" s="39"/>
      <c r="C438" s="212" t="s">
        <v>711</v>
      </c>
      <c r="D438" s="212" t="s">
        <v>129</v>
      </c>
      <c r="E438" s="213" t="s">
        <v>712</v>
      </c>
      <c r="F438" s="214" t="s">
        <v>713</v>
      </c>
      <c r="G438" s="215" t="s">
        <v>169</v>
      </c>
      <c r="H438" s="216">
        <v>18.800000000000001</v>
      </c>
      <c r="I438" s="217"/>
      <c r="J438" s="218">
        <f>ROUND(I438*H438,2)</f>
        <v>0</v>
      </c>
      <c r="K438" s="219"/>
      <c r="L438" s="44"/>
      <c r="M438" s="220" t="s">
        <v>1</v>
      </c>
      <c r="N438" s="221" t="s">
        <v>39</v>
      </c>
      <c r="O438" s="91"/>
      <c r="P438" s="222">
        <f>O438*H438</f>
        <v>0</v>
      </c>
      <c r="Q438" s="222">
        <v>0.014999999999999999</v>
      </c>
      <c r="R438" s="222">
        <f>Q438*H438</f>
        <v>0.28199999999999997</v>
      </c>
      <c r="S438" s="222">
        <v>0</v>
      </c>
      <c r="T438" s="223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4" t="s">
        <v>212</v>
      </c>
      <c r="AT438" s="224" t="s">
        <v>129</v>
      </c>
      <c r="AU438" s="224" t="s">
        <v>134</v>
      </c>
      <c r="AY438" s="17" t="s">
        <v>126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7" t="s">
        <v>134</v>
      </c>
      <c r="BK438" s="225">
        <f>ROUND(I438*H438,2)</f>
        <v>0</v>
      </c>
      <c r="BL438" s="17" t="s">
        <v>212</v>
      </c>
      <c r="BM438" s="224" t="s">
        <v>714</v>
      </c>
    </row>
    <row r="439" s="14" customFormat="1">
      <c r="A439" s="14"/>
      <c r="B439" s="237"/>
      <c r="C439" s="238"/>
      <c r="D439" s="228" t="s">
        <v>136</v>
      </c>
      <c r="E439" s="239" t="s">
        <v>1</v>
      </c>
      <c r="F439" s="240" t="s">
        <v>702</v>
      </c>
      <c r="G439" s="238"/>
      <c r="H439" s="241">
        <v>18.800000000000001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7" t="s">
        <v>136</v>
      </c>
      <c r="AU439" s="247" t="s">
        <v>134</v>
      </c>
      <c r="AV439" s="14" t="s">
        <v>134</v>
      </c>
      <c r="AW439" s="14" t="s">
        <v>30</v>
      </c>
      <c r="AX439" s="14" t="s">
        <v>78</v>
      </c>
      <c r="AY439" s="247" t="s">
        <v>126</v>
      </c>
    </row>
    <row r="440" s="2" customFormat="1" ht="16.5" customHeight="1">
      <c r="A440" s="38"/>
      <c r="B440" s="39"/>
      <c r="C440" s="212" t="s">
        <v>715</v>
      </c>
      <c r="D440" s="212" t="s">
        <v>129</v>
      </c>
      <c r="E440" s="213" t="s">
        <v>716</v>
      </c>
      <c r="F440" s="214" t="s">
        <v>717</v>
      </c>
      <c r="G440" s="215" t="s">
        <v>169</v>
      </c>
      <c r="H440" s="216">
        <v>56.597999999999999</v>
      </c>
      <c r="I440" s="217"/>
      <c r="J440" s="218">
        <f>ROUND(I440*H440,2)</f>
        <v>0</v>
      </c>
      <c r="K440" s="219"/>
      <c r="L440" s="44"/>
      <c r="M440" s="220" t="s">
        <v>1</v>
      </c>
      <c r="N440" s="221" t="s">
        <v>39</v>
      </c>
      <c r="O440" s="91"/>
      <c r="P440" s="222">
        <f>O440*H440</f>
        <v>0</v>
      </c>
      <c r="Q440" s="222">
        <v>0</v>
      </c>
      <c r="R440" s="222">
        <f>Q440*H440</f>
        <v>0</v>
      </c>
      <c r="S440" s="222">
        <v>0.0030000000000000001</v>
      </c>
      <c r="T440" s="223">
        <f>S440*H440</f>
        <v>0.169794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4" t="s">
        <v>212</v>
      </c>
      <c r="AT440" s="224" t="s">
        <v>129</v>
      </c>
      <c r="AU440" s="224" t="s">
        <v>134</v>
      </c>
      <c r="AY440" s="17" t="s">
        <v>126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7" t="s">
        <v>134</v>
      </c>
      <c r="BK440" s="225">
        <f>ROUND(I440*H440,2)</f>
        <v>0</v>
      </c>
      <c r="BL440" s="17" t="s">
        <v>212</v>
      </c>
      <c r="BM440" s="224" t="s">
        <v>718</v>
      </c>
    </row>
    <row r="441" s="14" customFormat="1">
      <c r="A441" s="14"/>
      <c r="B441" s="237"/>
      <c r="C441" s="238"/>
      <c r="D441" s="228" t="s">
        <v>136</v>
      </c>
      <c r="E441" s="239" t="s">
        <v>1</v>
      </c>
      <c r="F441" s="240" t="s">
        <v>719</v>
      </c>
      <c r="G441" s="238"/>
      <c r="H441" s="241">
        <v>56.597999999999999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136</v>
      </c>
      <c r="AU441" s="247" t="s">
        <v>134</v>
      </c>
      <c r="AV441" s="14" t="s">
        <v>134</v>
      </c>
      <c r="AW441" s="14" t="s">
        <v>30</v>
      </c>
      <c r="AX441" s="14" t="s">
        <v>78</v>
      </c>
      <c r="AY441" s="247" t="s">
        <v>126</v>
      </c>
    </row>
    <row r="442" s="2" customFormat="1" ht="16.5" customHeight="1">
      <c r="A442" s="38"/>
      <c r="B442" s="39"/>
      <c r="C442" s="212" t="s">
        <v>720</v>
      </c>
      <c r="D442" s="212" t="s">
        <v>129</v>
      </c>
      <c r="E442" s="213" t="s">
        <v>721</v>
      </c>
      <c r="F442" s="214" t="s">
        <v>722</v>
      </c>
      <c r="G442" s="215" t="s">
        <v>182</v>
      </c>
      <c r="H442" s="216">
        <v>60</v>
      </c>
      <c r="I442" s="217"/>
      <c r="J442" s="218">
        <f>ROUND(I442*H442,2)</f>
        <v>0</v>
      </c>
      <c r="K442" s="219"/>
      <c r="L442" s="44"/>
      <c r="M442" s="220" t="s">
        <v>1</v>
      </c>
      <c r="N442" s="221" t="s">
        <v>39</v>
      </c>
      <c r="O442" s="91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4" t="s">
        <v>212</v>
      </c>
      <c r="AT442" s="224" t="s">
        <v>129</v>
      </c>
      <c r="AU442" s="224" t="s">
        <v>134</v>
      </c>
      <c r="AY442" s="17" t="s">
        <v>126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7" t="s">
        <v>134</v>
      </c>
      <c r="BK442" s="225">
        <f>ROUND(I442*H442,2)</f>
        <v>0</v>
      </c>
      <c r="BL442" s="17" t="s">
        <v>212</v>
      </c>
      <c r="BM442" s="224" t="s">
        <v>723</v>
      </c>
    </row>
    <row r="443" s="2" customFormat="1" ht="16.5" customHeight="1">
      <c r="A443" s="38"/>
      <c r="B443" s="39"/>
      <c r="C443" s="212" t="s">
        <v>724</v>
      </c>
      <c r="D443" s="212" t="s">
        <v>129</v>
      </c>
      <c r="E443" s="213" t="s">
        <v>725</v>
      </c>
      <c r="F443" s="214" t="s">
        <v>726</v>
      </c>
      <c r="G443" s="215" t="s">
        <v>169</v>
      </c>
      <c r="H443" s="216">
        <v>62</v>
      </c>
      <c r="I443" s="217"/>
      <c r="J443" s="218">
        <f>ROUND(I443*H443,2)</f>
        <v>0</v>
      </c>
      <c r="K443" s="219"/>
      <c r="L443" s="44"/>
      <c r="M443" s="220" t="s">
        <v>1</v>
      </c>
      <c r="N443" s="221" t="s">
        <v>39</v>
      </c>
      <c r="O443" s="91"/>
      <c r="P443" s="222">
        <f>O443*H443</f>
        <v>0</v>
      </c>
      <c r="Q443" s="222">
        <v>0.00040000000000000002</v>
      </c>
      <c r="R443" s="222">
        <f>Q443*H443</f>
        <v>0.024800000000000003</v>
      </c>
      <c r="S443" s="222">
        <v>0</v>
      </c>
      <c r="T443" s="223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4" t="s">
        <v>212</v>
      </c>
      <c r="AT443" s="224" t="s">
        <v>129</v>
      </c>
      <c r="AU443" s="224" t="s">
        <v>134</v>
      </c>
      <c r="AY443" s="17" t="s">
        <v>126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7" t="s">
        <v>134</v>
      </c>
      <c r="BK443" s="225">
        <f>ROUND(I443*H443,2)</f>
        <v>0</v>
      </c>
      <c r="BL443" s="17" t="s">
        <v>212</v>
      </c>
      <c r="BM443" s="224" t="s">
        <v>727</v>
      </c>
    </row>
    <row r="444" s="2" customFormat="1" ht="16.5" customHeight="1">
      <c r="A444" s="38"/>
      <c r="B444" s="39"/>
      <c r="C444" s="260" t="s">
        <v>728</v>
      </c>
      <c r="D444" s="260" t="s">
        <v>488</v>
      </c>
      <c r="E444" s="261" t="s">
        <v>729</v>
      </c>
      <c r="F444" s="262" t="s">
        <v>730</v>
      </c>
      <c r="G444" s="263" t="s">
        <v>169</v>
      </c>
      <c r="H444" s="264">
        <v>68.200000000000003</v>
      </c>
      <c r="I444" s="265"/>
      <c r="J444" s="266">
        <f>ROUND(I444*H444,2)</f>
        <v>0</v>
      </c>
      <c r="K444" s="267"/>
      <c r="L444" s="268"/>
      <c r="M444" s="269" t="s">
        <v>1</v>
      </c>
      <c r="N444" s="270" t="s">
        <v>39</v>
      </c>
      <c r="O444" s="91"/>
      <c r="P444" s="222">
        <f>O444*H444</f>
        <v>0</v>
      </c>
      <c r="Q444" s="222">
        <v>0.0033999999999999998</v>
      </c>
      <c r="R444" s="222">
        <f>Q444*H444</f>
        <v>0.23188</v>
      </c>
      <c r="S444" s="222">
        <v>0</v>
      </c>
      <c r="T444" s="223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4" t="s">
        <v>318</v>
      </c>
      <c r="AT444" s="224" t="s">
        <v>488</v>
      </c>
      <c r="AU444" s="224" t="s">
        <v>134</v>
      </c>
      <c r="AY444" s="17" t="s">
        <v>126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7" t="s">
        <v>134</v>
      </c>
      <c r="BK444" s="225">
        <f>ROUND(I444*H444,2)</f>
        <v>0</v>
      </c>
      <c r="BL444" s="17" t="s">
        <v>212</v>
      </c>
      <c r="BM444" s="224" t="s">
        <v>731</v>
      </c>
    </row>
    <row r="445" s="14" customFormat="1">
      <c r="A445" s="14"/>
      <c r="B445" s="237"/>
      <c r="C445" s="238"/>
      <c r="D445" s="228" t="s">
        <v>136</v>
      </c>
      <c r="E445" s="238"/>
      <c r="F445" s="240" t="s">
        <v>732</v>
      </c>
      <c r="G445" s="238"/>
      <c r="H445" s="241">
        <v>68.200000000000003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7" t="s">
        <v>136</v>
      </c>
      <c r="AU445" s="247" t="s">
        <v>134</v>
      </c>
      <c r="AV445" s="14" t="s">
        <v>134</v>
      </c>
      <c r="AW445" s="14" t="s">
        <v>4</v>
      </c>
      <c r="AX445" s="14" t="s">
        <v>78</v>
      </c>
      <c r="AY445" s="247" t="s">
        <v>126</v>
      </c>
    </row>
    <row r="446" s="2" customFormat="1" ht="16.5" customHeight="1">
      <c r="A446" s="38"/>
      <c r="B446" s="39"/>
      <c r="C446" s="212" t="s">
        <v>733</v>
      </c>
      <c r="D446" s="212" t="s">
        <v>129</v>
      </c>
      <c r="E446" s="213" t="s">
        <v>734</v>
      </c>
      <c r="F446" s="214" t="s">
        <v>735</v>
      </c>
      <c r="G446" s="215" t="s">
        <v>182</v>
      </c>
      <c r="H446" s="216">
        <v>60.210000000000001</v>
      </c>
      <c r="I446" s="217"/>
      <c r="J446" s="218">
        <f>ROUND(I446*H446,2)</f>
        <v>0</v>
      </c>
      <c r="K446" s="219"/>
      <c r="L446" s="44"/>
      <c r="M446" s="220" t="s">
        <v>1</v>
      </c>
      <c r="N446" s="221" t="s">
        <v>39</v>
      </c>
      <c r="O446" s="91"/>
      <c r="P446" s="222">
        <f>O446*H446</f>
        <v>0</v>
      </c>
      <c r="Q446" s="222">
        <v>1.0000000000000001E-05</v>
      </c>
      <c r="R446" s="222">
        <f>Q446*H446</f>
        <v>0.00060210000000000005</v>
      </c>
      <c r="S446" s="222">
        <v>0</v>
      </c>
      <c r="T446" s="223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4" t="s">
        <v>212</v>
      </c>
      <c r="AT446" s="224" t="s">
        <v>129</v>
      </c>
      <c r="AU446" s="224" t="s">
        <v>134</v>
      </c>
      <c r="AY446" s="17" t="s">
        <v>126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7" t="s">
        <v>134</v>
      </c>
      <c r="BK446" s="225">
        <f>ROUND(I446*H446,2)</f>
        <v>0</v>
      </c>
      <c r="BL446" s="17" t="s">
        <v>212</v>
      </c>
      <c r="BM446" s="224" t="s">
        <v>736</v>
      </c>
    </row>
    <row r="447" s="14" customFormat="1">
      <c r="A447" s="14"/>
      <c r="B447" s="237"/>
      <c r="C447" s="238"/>
      <c r="D447" s="228" t="s">
        <v>136</v>
      </c>
      <c r="E447" s="239" t="s">
        <v>1</v>
      </c>
      <c r="F447" s="240" t="s">
        <v>737</v>
      </c>
      <c r="G447" s="238"/>
      <c r="H447" s="241">
        <v>60.210000000000001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7" t="s">
        <v>136</v>
      </c>
      <c r="AU447" s="247" t="s">
        <v>134</v>
      </c>
      <c r="AV447" s="14" t="s">
        <v>134</v>
      </c>
      <c r="AW447" s="14" t="s">
        <v>30</v>
      </c>
      <c r="AX447" s="14" t="s">
        <v>78</v>
      </c>
      <c r="AY447" s="247" t="s">
        <v>126</v>
      </c>
    </row>
    <row r="448" s="2" customFormat="1" ht="16.5" customHeight="1">
      <c r="A448" s="38"/>
      <c r="B448" s="39"/>
      <c r="C448" s="260" t="s">
        <v>738</v>
      </c>
      <c r="D448" s="260" t="s">
        <v>488</v>
      </c>
      <c r="E448" s="261" t="s">
        <v>739</v>
      </c>
      <c r="F448" s="262" t="s">
        <v>740</v>
      </c>
      <c r="G448" s="263" t="s">
        <v>182</v>
      </c>
      <c r="H448" s="264">
        <v>422.39999999999998</v>
      </c>
      <c r="I448" s="265"/>
      <c r="J448" s="266">
        <f>ROUND(I448*H448,2)</f>
        <v>0</v>
      </c>
      <c r="K448" s="267"/>
      <c r="L448" s="268"/>
      <c r="M448" s="269" t="s">
        <v>1</v>
      </c>
      <c r="N448" s="270" t="s">
        <v>39</v>
      </c>
      <c r="O448" s="91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4" t="s">
        <v>318</v>
      </c>
      <c r="AT448" s="224" t="s">
        <v>488</v>
      </c>
      <c r="AU448" s="224" t="s">
        <v>134</v>
      </c>
      <c r="AY448" s="17" t="s">
        <v>126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7" t="s">
        <v>134</v>
      </c>
      <c r="BK448" s="225">
        <f>ROUND(I448*H448,2)</f>
        <v>0</v>
      </c>
      <c r="BL448" s="17" t="s">
        <v>212</v>
      </c>
      <c r="BM448" s="224" t="s">
        <v>741</v>
      </c>
    </row>
    <row r="449" s="14" customFormat="1">
      <c r="A449" s="14"/>
      <c r="B449" s="237"/>
      <c r="C449" s="238"/>
      <c r="D449" s="228" t="s">
        <v>136</v>
      </c>
      <c r="E449" s="239" t="s">
        <v>1</v>
      </c>
      <c r="F449" s="240" t="s">
        <v>742</v>
      </c>
      <c r="G449" s="238"/>
      <c r="H449" s="241">
        <v>422.39999999999998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136</v>
      </c>
      <c r="AU449" s="247" t="s">
        <v>134</v>
      </c>
      <c r="AV449" s="14" t="s">
        <v>134</v>
      </c>
      <c r="AW449" s="14" t="s">
        <v>30</v>
      </c>
      <c r="AX449" s="14" t="s">
        <v>78</v>
      </c>
      <c r="AY449" s="247" t="s">
        <v>126</v>
      </c>
    </row>
    <row r="450" s="2" customFormat="1" ht="16.5" customHeight="1">
      <c r="A450" s="38"/>
      <c r="B450" s="39"/>
      <c r="C450" s="212" t="s">
        <v>743</v>
      </c>
      <c r="D450" s="212" t="s">
        <v>129</v>
      </c>
      <c r="E450" s="213" t="s">
        <v>744</v>
      </c>
      <c r="F450" s="214" t="s">
        <v>745</v>
      </c>
      <c r="G450" s="215" t="s">
        <v>478</v>
      </c>
      <c r="H450" s="259"/>
      <c r="I450" s="217"/>
      <c r="J450" s="218">
        <f>ROUND(I450*H450,2)</f>
        <v>0</v>
      </c>
      <c r="K450" s="219"/>
      <c r="L450" s="44"/>
      <c r="M450" s="220" t="s">
        <v>1</v>
      </c>
      <c r="N450" s="221" t="s">
        <v>39</v>
      </c>
      <c r="O450" s="91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4" t="s">
        <v>212</v>
      </c>
      <c r="AT450" s="224" t="s">
        <v>129</v>
      </c>
      <c r="AU450" s="224" t="s">
        <v>134</v>
      </c>
      <c r="AY450" s="17" t="s">
        <v>126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7" t="s">
        <v>134</v>
      </c>
      <c r="BK450" s="225">
        <f>ROUND(I450*H450,2)</f>
        <v>0</v>
      </c>
      <c r="BL450" s="17" t="s">
        <v>212</v>
      </c>
      <c r="BM450" s="224" t="s">
        <v>746</v>
      </c>
    </row>
    <row r="451" s="12" customFormat="1" ht="22.8" customHeight="1">
      <c r="A451" s="12"/>
      <c r="B451" s="196"/>
      <c r="C451" s="197"/>
      <c r="D451" s="198" t="s">
        <v>72</v>
      </c>
      <c r="E451" s="210" t="s">
        <v>747</v>
      </c>
      <c r="F451" s="210" t="s">
        <v>748</v>
      </c>
      <c r="G451" s="197"/>
      <c r="H451" s="197"/>
      <c r="I451" s="200"/>
      <c r="J451" s="211">
        <f>BK451</f>
        <v>0</v>
      </c>
      <c r="K451" s="197"/>
      <c r="L451" s="202"/>
      <c r="M451" s="203"/>
      <c r="N451" s="204"/>
      <c r="O451" s="204"/>
      <c r="P451" s="205">
        <f>SUM(P452:P465)</f>
        <v>0</v>
      </c>
      <c r="Q451" s="204"/>
      <c r="R451" s="205">
        <f>SUM(R452:R465)</f>
        <v>0.22994379999999998</v>
      </c>
      <c r="S451" s="204"/>
      <c r="T451" s="206">
        <f>SUM(T452:T465)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7" t="s">
        <v>134</v>
      </c>
      <c r="AT451" s="208" t="s">
        <v>72</v>
      </c>
      <c r="AU451" s="208" t="s">
        <v>78</v>
      </c>
      <c r="AY451" s="207" t="s">
        <v>126</v>
      </c>
      <c r="BK451" s="209">
        <f>SUM(BK452:BK465)</f>
        <v>0</v>
      </c>
    </row>
    <row r="452" s="2" customFormat="1" ht="16.5" customHeight="1">
      <c r="A452" s="38"/>
      <c r="B452" s="39"/>
      <c r="C452" s="212" t="s">
        <v>749</v>
      </c>
      <c r="D452" s="212" t="s">
        <v>129</v>
      </c>
      <c r="E452" s="213" t="s">
        <v>750</v>
      </c>
      <c r="F452" s="214" t="s">
        <v>751</v>
      </c>
      <c r="G452" s="215" t="s">
        <v>169</v>
      </c>
      <c r="H452" s="216">
        <v>42.646000000000001</v>
      </c>
      <c r="I452" s="217"/>
      <c r="J452" s="218">
        <f>ROUND(I452*H452,2)</f>
        <v>0</v>
      </c>
      <c r="K452" s="219"/>
      <c r="L452" s="44"/>
      <c r="M452" s="220" t="s">
        <v>1</v>
      </c>
      <c r="N452" s="221" t="s">
        <v>39</v>
      </c>
      <c r="O452" s="91"/>
      <c r="P452" s="222">
        <f>O452*H452</f>
        <v>0</v>
      </c>
      <c r="Q452" s="222">
        <v>0.00029999999999999997</v>
      </c>
      <c r="R452" s="222">
        <f>Q452*H452</f>
        <v>0.012793799999999999</v>
      </c>
      <c r="S452" s="222">
        <v>0</v>
      </c>
      <c r="T452" s="223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4" t="s">
        <v>212</v>
      </c>
      <c r="AT452" s="224" t="s">
        <v>129</v>
      </c>
      <c r="AU452" s="224" t="s">
        <v>134</v>
      </c>
      <c r="AY452" s="17" t="s">
        <v>126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7" t="s">
        <v>134</v>
      </c>
      <c r="BK452" s="225">
        <f>ROUND(I452*H452,2)</f>
        <v>0</v>
      </c>
      <c r="BL452" s="17" t="s">
        <v>212</v>
      </c>
      <c r="BM452" s="224" t="s">
        <v>752</v>
      </c>
    </row>
    <row r="453" s="13" customFormat="1">
      <c r="A453" s="13"/>
      <c r="B453" s="226"/>
      <c r="C453" s="227"/>
      <c r="D453" s="228" t="s">
        <v>136</v>
      </c>
      <c r="E453" s="229" t="s">
        <v>1</v>
      </c>
      <c r="F453" s="230" t="s">
        <v>753</v>
      </c>
      <c r="G453" s="227"/>
      <c r="H453" s="229" t="s">
        <v>1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136</v>
      </c>
      <c r="AU453" s="236" t="s">
        <v>134</v>
      </c>
      <c r="AV453" s="13" t="s">
        <v>78</v>
      </c>
      <c r="AW453" s="13" t="s">
        <v>30</v>
      </c>
      <c r="AX453" s="13" t="s">
        <v>73</v>
      </c>
      <c r="AY453" s="236" t="s">
        <v>126</v>
      </c>
    </row>
    <row r="454" s="14" customFormat="1">
      <c r="A454" s="14"/>
      <c r="B454" s="237"/>
      <c r="C454" s="238"/>
      <c r="D454" s="228" t="s">
        <v>136</v>
      </c>
      <c r="E454" s="239" t="s">
        <v>1</v>
      </c>
      <c r="F454" s="240" t="s">
        <v>754</v>
      </c>
      <c r="G454" s="238"/>
      <c r="H454" s="241">
        <v>41.804000000000002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7" t="s">
        <v>136</v>
      </c>
      <c r="AU454" s="247" t="s">
        <v>134</v>
      </c>
      <c r="AV454" s="14" t="s">
        <v>134</v>
      </c>
      <c r="AW454" s="14" t="s">
        <v>30</v>
      </c>
      <c r="AX454" s="14" t="s">
        <v>73</v>
      </c>
      <c r="AY454" s="247" t="s">
        <v>126</v>
      </c>
    </row>
    <row r="455" s="14" customFormat="1">
      <c r="A455" s="14"/>
      <c r="B455" s="237"/>
      <c r="C455" s="238"/>
      <c r="D455" s="228" t="s">
        <v>136</v>
      </c>
      <c r="E455" s="239" t="s">
        <v>1</v>
      </c>
      <c r="F455" s="240" t="s">
        <v>277</v>
      </c>
      <c r="G455" s="238"/>
      <c r="H455" s="241">
        <v>-2.6000000000000001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136</v>
      </c>
      <c r="AU455" s="247" t="s">
        <v>134</v>
      </c>
      <c r="AV455" s="14" t="s">
        <v>134</v>
      </c>
      <c r="AW455" s="14" t="s">
        <v>30</v>
      </c>
      <c r="AX455" s="14" t="s">
        <v>73</v>
      </c>
      <c r="AY455" s="247" t="s">
        <v>126</v>
      </c>
    </row>
    <row r="456" s="14" customFormat="1">
      <c r="A456" s="14"/>
      <c r="B456" s="237"/>
      <c r="C456" s="238"/>
      <c r="D456" s="228" t="s">
        <v>136</v>
      </c>
      <c r="E456" s="239" t="s">
        <v>1</v>
      </c>
      <c r="F456" s="240" t="s">
        <v>278</v>
      </c>
      <c r="G456" s="238"/>
      <c r="H456" s="241">
        <v>0.375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136</v>
      </c>
      <c r="AU456" s="247" t="s">
        <v>134</v>
      </c>
      <c r="AV456" s="14" t="s">
        <v>134</v>
      </c>
      <c r="AW456" s="14" t="s">
        <v>30</v>
      </c>
      <c r="AX456" s="14" t="s">
        <v>73</v>
      </c>
      <c r="AY456" s="247" t="s">
        <v>126</v>
      </c>
    </row>
    <row r="457" s="14" customFormat="1">
      <c r="A457" s="14"/>
      <c r="B457" s="237"/>
      <c r="C457" s="238"/>
      <c r="D457" s="228" t="s">
        <v>136</v>
      </c>
      <c r="E457" s="239" t="s">
        <v>1</v>
      </c>
      <c r="F457" s="240" t="s">
        <v>279</v>
      </c>
      <c r="G457" s="238"/>
      <c r="H457" s="241">
        <v>0.90700000000000003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7" t="s">
        <v>136</v>
      </c>
      <c r="AU457" s="247" t="s">
        <v>134</v>
      </c>
      <c r="AV457" s="14" t="s">
        <v>134</v>
      </c>
      <c r="AW457" s="14" t="s">
        <v>30</v>
      </c>
      <c r="AX457" s="14" t="s">
        <v>73</v>
      </c>
      <c r="AY457" s="247" t="s">
        <v>126</v>
      </c>
    </row>
    <row r="458" s="13" customFormat="1">
      <c r="A458" s="13"/>
      <c r="B458" s="226"/>
      <c r="C458" s="227"/>
      <c r="D458" s="228" t="s">
        <v>136</v>
      </c>
      <c r="E458" s="229" t="s">
        <v>1</v>
      </c>
      <c r="F458" s="230" t="s">
        <v>431</v>
      </c>
      <c r="G458" s="227"/>
      <c r="H458" s="229" t="s">
        <v>1</v>
      </c>
      <c r="I458" s="231"/>
      <c r="J458" s="227"/>
      <c r="K458" s="227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136</v>
      </c>
      <c r="AU458" s="236" t="s">
        <v>134</v>
      </c>
      <c r="AV458" s="13" t="s">
        <v>78</v>
      </c>
      <c r="AW458" s="13" t="s">
        <v>30</v>
      </c>
      <c r="AX458" s="13" t="s">
        <v>73</v>
      </c>
      <c r="AY458" s="236" t="s">
        <v>126</v>
      </c>
    </row>
    <row r="459" s="14" customFormat="1">
      <c r="A459" s="14"/>
      <c r="B459" s="237"/>
      <c r="C459" s="238"/>
      <c r="D459" s="228" t="s">
        <v>136</v>
      </c>
      <c r="E459" s="239" t="s">
        <v>1</v>
      </c>
      <c r="F459" s="240" t="s">
        <v>755</v>
      </c>
      <c r="G459" s="238"/>
      <c r="H459" s="241">
        <v>2.1600000000000001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7" t="s">
        <v>136</v>
      </c>
      <c r="AU459" s="247" t="s">
        <v>134</v>
      </c>
      <c r="AV459" s="14" t="s">
        <v>134</v>
      </c>
      <c r="AW459" s="14" t="s">
        <v>30</v>
      </c>
      <c r="AX459" s="14" t="s">
        <v>73</v>
      </c>
      <c r="AY459" s="247" t="s">
        <v>126</v>
      </c>
    </row>
    <row r="460" s="15" customFormat="1">
      <c r="A460" s="15"/>
      <c r="B460" s="248"/>
      <c r="C460" s="249"/>
      <c r="D460" s="228" t="s">
        <v>136</v>
      </c>
      <c r="E460" s="250" t="s">
        <v>1</v>
      </c>
      <c r="F460" s="251" t="s">
        <v>178</v>
      </c>
      <c r="G460" s="249"/>
      <c r="H460" s="252">
        <v>42.646000000000001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8" t="s">
        <v>136</v>
      </c>
      <c r="AU460" s="258" t="s">
        <v>134</v>
      </c>
      <c r="AV460" s="15" t="s">
        <v>133</v>
      </c>
      <c r="AW460" s="15" t="s">
        <v>30</v>
      </c>
      <c r="AX460" s="15" t="s">
        <v>78</v>
      </c>
      <c r="AY460" s="258" t="s">
        <v>126</v>
      </c>
    </row>
    <row r="461" s="2" customFormat="1" ht="16.5" customHeight="1">
      <c r="A461" s="38"/>
      <c r="B461" s="39"/>
      <c r="C461" s="212" t="s">
        <v>756</v>
      </c>
      <c r="D461" s="212" t="s">
        <v>129</v>
      </c>
      <c r="E461" s="213" t="s">
        <v>757</v>
      </c>
      <c r="F461" s="214" t="s">
        <v>758</v>
      </c>
      <c r="G461" s="215" t="s">
        <v>169</v>
      </c>
      <c r="H461" s="216">
        <v>43</v>
      </c>
      <c r="I461" s="217"/>
      <c r="J461" s="218">
        <f>ROUND(I461*H461,2)</f>
        <v>0</v>
      </c>
      <c r="K461" s="219"/>
      <c r="L461" s="44"/>
      <c r="M461" s="220" t="s">
        <v>1</v>
      </c>
      <c r="N461" s="221" t="s">
        <v>39</v>
      </c>
      <c r="O461" s="91"/>
      <c r="P461" s="222">
        <f>O461*H461</f>
        <v>0</v>
      </c>
      <c r="Q461" s="222">
        <v>0.0050499999999999998</v>
      </c>
      <c r="R461" s="222">
        <f>Q461*H461</f>
        <v>0.21714999999999998</v>
      </c>
      <c r="S461" s="222">
        <v>0</v>
      </c>
      <c r="T461" s="223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4" t="s">
        <v>212</v>
      </c>
      <c r="AT461" s="224" t="s">
        <v>129</v>
      </c>
      <c r="AU461" s="224" t="s">
        <v>134</v>
      </c>
      <c r="AY461" s="17" t="s">
        <v>126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7" t="s">
        <v>134</v>
      </c>
      <c r="BK461" s="225">
        <f>ROUND(I461*H461,2)</f>
        <v>0</v>
      </c>
      <c r="BL461" s="17" t="s">
        <v>212</v>
      </c>
      <c r="BM461" s="224" t="s">
        <v>759</v>
      </c>
    </row>
    <row r="462" s="2" customFormat="1" ht="16.5" customHeight="1">
      <c r="A462" s="38"/>
      <c r="B462" s="39"/>
      <c r="C462" s="260" t="s">
        <v>760</v>
      </c>
      <c r="D462" s="260" t="s">
        <v>488</v>
      </c>
      <c r="E462" s="261" t="s">
        <v>761</v>
      </c>
      <c r="F462" s="262" t="s">
        <v>762</v>
      </c>
      <c r="G462" s="263" t="s">
        <v>169</v>
      </c>
      <c r="H462" s="264">
        <v>47.299999999999997</v>
      </c>
      <c r="I462" s="265"/>
      <c r="J462" s="266">
        <f>ROUND(I462*H462,2)</f>
        <v>0</v>
      </c>
      <c r="K462" s="267"/>
      <c r="L462" s="268"/>
      <c r="M462" s="269" t="s">
        <v>1</v>
      </c>
      <c r="N462" s="270" t="s">
        <v>39</v>
      </c>
      <c r="O462" s="91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4" t="s">
        <v>318</v>
      </c>
      <c r="AT462" s="224" t="s">
        <v>488</v>
      </c>
      <c r="AU462" s="224" t="s">
        <v>134</v>
      </c>
      <c r="AY462" s="17" t="s">
        <v>126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7" t="s">
        <v>134</v>
      </c>
      <c r="BK462" s="225">
        <f>ROUND(I462*H462,2)</f>
        <v>0</v>
      </c>
      <c r="BL462" s="17" t="s">
        <v>212</v>
      </c>
      <c r="BM462" s="224" t="s">
        <v>763</v>
      </c>
    </row>
    <row r="463" s="14" customFormat="1">
      <c r="A463" s="14"/>
      <c r="B463" s="237"/>
      <c r="C463" s="238"/>
      <c r="D463" s="228" t="s">
        <v>136</v>
      </c>
      <c r="E463" s="239" t="s">
        <v>1</v>
      </c>
      <c r="F463" s="240" t="s">
        <v>764</v>
      </c>
      <c r="G463" s="238"/>
      <c r="H463" s="241">
        <v>47.299999999999997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7" t="s">
        <v>136</v>
      </c>
      <c r="AU463" s="247" t="s">
        <v>134</v>
      </c>
      <c r="AV463" s="14" t="s">
        <v>134</v>
      </c>
      <c r="AW463" s="14" t="s">
        <v>30</v>
      </c>
      <c r="AX463" s="14" t="s">
        <v>78</v>
      </c>
      <c r="AY463" s="247" t="s">
        <v>126</v>
      </c>
    </row>
    <row r="464" s="2" customFormat="1" ht="16.5" customHeight="1">
      <c r="A464" s="38"/>
      <c r="B464" s="39"/>
      <c r="C464" s="212" t="s">
        <v>765</v>
      </c>
      <c r="D464" s="212" t="s">
        <v>129</v>
      </c>
      <c r="E464" s="213" t="s">
        <v>766</v>
      </c>
      <c r="F464" s="214" t="s">
        <v>767</v>
      </c>
      <c r="G464" s="215" t="s">
        <v>288</v>
      </c>
      <c r="H464" s="216">
        <v>1</v>
      </c>
      <c r="I464" s="217"/>
      <c r="J464" s="218">
        <f>ROUND(I464*H464,2)</f>
        <v>0</v>
      </c>
      <c r="K464" s="219"/>
      <c r="L464" s="44"/>
      <c r="M464" s="220" t="s">
        <v>1</v>
      </c>
      <c r="N464" s="221" t="s">
        <v>39</v>
      </c>
      <c r="O464" s="91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4" t="s">
        <v>212</v>
      </c>
      <c r="AT464" s="224" t="s">
        <v>129</v>
      </c>
      <c r="AU464" s="224" t="s">
        <v>134</v>
      </c>
      <c r="AY464" s="17" t="s">
        <v>126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134</v>
      </c>
      <c r="BK464" s="225">
        <f>ROUND(I464*H464,2)</f>
        <v>0</v>
      </c>
      <c r="BL464" s="17" t="s">
        <v>212</v>
      </c>
      <c r="BM464" s="224" t="s">
        <v>768</v>
      </c>
    </row>
    <row r="465" s="2" customFormat="1" ht="16.5" customHeight="1">
      <c r="A465" s="38"/>
      <c r="B465" s="39"/>
      <c r="C465" s="212" t="s">
        <v>769</v>
      </c>
      <c r="D465" s="212" t="s">
        <v>129</v>
      </c>
      <c r="E465" s="213" t="s">
        <v>770</v>
      </c>
      <c r="F465" s="214" t="s">
        <v>771</v>
      </c>
      <c r="G465" s="215" t="s">
        <v>478</v>
      </c>
      <c r="H465" s="259"/>
      <c r="I465" s="217"/>
      <c r="J465" s="218">
        <f>ROUND(I465*H465,2)</f>
        <v>0</v>
      </c>
      <c r="K465" s="219"/>
      <c r="L465" s="44"/>
      <c r="M465" s="220" t="s">
        <v>1</v>
      </c>
      <c r="N465" s="221" t="s">
        <v>39</v>
      </c>
      <c r="O465" s="91"/>
      <c r="P465" s="222">
        <f>O465*H465</f>
        <v>0</v>
      </c>
      <c r="Q465" s="222">
        <v>0</v>
      </c>
      <c r="R465" s="222">
        <f>Q465*H465</f>
        <v>0</v>
      </c>
      <c r="S465" s="222">
        <v>0</v>
      </c>
      <c r="T465" s="223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4" t="s">
        <v>212</v>
      </c>
      <c r="AT465" s="224" t="s">
        <v>129</v>
      </c>
      <c r="AU465" s="224" t="s">
        <v>134</v>
      </c>
      <c r="AY465" s="17" t="s">
        <v>126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7" t="s">
        <v>134</v>
      </c>
      <c r="BK465" s="225">
        <f>ROUND(I465*H465,2)</f>
        <v>0</v>
      </c>
      <c r="BL465" s="17" t="s">
        <v>212</v>
      </c>
      <c r="BM465" s="224" t="s">
        <v>772</v>
      </c>
    </row>
    <row r="466" s="12" customFormat="1" ht="22.8" customHeight="1">
      <c r="A466" s="12"/>
      <c r="B466" s="196"/>
      <c r="C466" s="197"/>
      <c r="D466" s="198" t="s">
        <v>72</v>
      </c>
      <c r="E466" s="210" t="s">
        <v>773</v>
      </c>
      <c r="F466" s="210" t="s">
        <v>774</v>
      </c>
      <c r="G466" s="197"/>
      <c r="H466" s="197"/>
      <c r="I466" s="200"/>
      <c r="J466" s="211">
        <f>BK466</f>
        <v>0</v>
      </c>
      <c r="K466" s="197"/>
      <c r="L466" s="202"/>
      <c r="M466" s="203"/>
      <c r="N466" s="204"/>
      <c r="O466" s="204"/>
      <c r="P466" s="205">
        <f>SUM(P467:P473)</f>
        <v>0</v>
      </c>
      <c r="Q466" s="204"/>
      <c r="R466" s="205">
        <f>SUM(R467:R473)</f>
        <v>0.00069000000000000008</v>
      </c>
      <c r="S466" s="204"/>
      <c r="T466" s="206">
        <f>SUM(T467:T473)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7" t="s">
        <v>134</v>
      </c>
      <c r="AT466" s="208" t="s">
        <v>72</v>
      </c>
      <c r="AU466" s="208" t="s">
        <v>78</v>
      </c>
      <c r="AY466" s="207" t="s">
        <v>126</v>
      </c>
      <c r="BK466" s="209">
        <f>SUM(BK467:BK473)</f>
        <v>0</v>
      </c>
    </row>
    <row r="467" s="2" customFormat="1" ht="16.5" customHeight="1">
      <c r="A467" s="38"/>
      <c r="B467" s="39"/>
      <c r="C467" s="212" t="s">
        <v>775</v>
      </c>
      <c r="D467" s="212" t="s">
        <v>129</v>
      </c>
      <c r="E467" s="213" t="s">
        <v>776</v>
      </c>
      <c r="F467" s="214" t="s">
        <v>777</v>
      </c>
      <c r="G467" s="215" t="s">
        <v>169</v>
      </c>
      <c r="H467" s="216">
        <v>1.5</v>
      </c>
      <c r="I467" s="217"/>
      <c r="J467" s="218">
        <f>ROUND(I467*H467,2)</f>
        <v>0</v>
      </c>
      <c r="K467" s="219"/>
      <c r="L467" s="44"/>
      <c r="M467" s="220" t="s">
        <v>1</v>
      </c>
      <c r="N467" s="221" t="s">
        <v>39</v>
      </c>
      <c r="O467" s="91"/>
      <c r="P467" s="222">
        <f>O467*H467</f>
        <v>0</v>
      </c>
      <c r="Q467" s="222">
        <v>8.0000000000000007E-05</v>
      </c>
      <c r="R467" s="222">
        <f>Q467*H467</f>
        <v>0.00012000000000000002</v>
      </c>
      <c r="S467" s="222">
        <v>0</v>
      </c>
      <c r="T467" s="223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4" t="s">
        <v>212</v>
      </c>
      <c r="AT467" s="224" t="s">
        <v>129</v>
      </c>
      <c r="AU467" s="224" t="s">
        <v>134</v>
      </c>
      <c r="AY467" s="17" t="s">
        <v>126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7" t="s">
        <v>134</v>
      </c>
      <c r="BK467" s="225">
        <f>ROUND(I467*H467,2)</f>
        <v>0</v>
      </c>
      <c r="BL467" s="17" t="s">
        <v>212</v>
      </c>
      <c r="BM467" s="224" t="s">
        <v>778</v>
      </c>
    </row>
    <row r="468" s="13" customFormat="1">
      <c r="A468" s="13"/>
      <c r="B468" s="226"/>
      <c r="C468" s="227"/>
      <c r="D468" s="228" t="s">
        <v>136</v>
      </c>
      <c r="E468" s="229" t="s">
        <v>1</v>
      </c>
      <c r="F468" s="230" t="s">
        <v>779</v>
      </c>
      <c r="G468" s="227"/>
      <c r="H468" s="229" t="s">
        <v>1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136</v>
      </c>
      <c r="AU468" s="236" t="s">
        <v>134</v>
      </c>
      <c r="AV468" s="13" t="s">
        <v>78</v>
      </c>
      <c r="AW468" s="13" t="s">
        <v>30</v>
      </c>
      <c r="AX468" s="13" t="s">
        <v>73</v>
      </c>
      <c r="AY468" s="236" t="s">
        <v>126</v>
      </c>
    </row>
    <row r="469" s="14" customFormat="1">
      <c r="A469" s="14"/>
      <c r="B469" s="237"/>
      <c r="C469" s="238"/>
      <c r="D469" s="228" t="s">
        <v>136</v>
      </c>
      <c r="E469" s="239" t="s">
        <v>1</v>
      </c>
      <c r="F469" s="240" t="s">
        <v>432</v>
      </c>
      <c r="G469" s="238"/>
      <c r="H469" s="241">
        <v>1.5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7" t="s">
        <v>136</v>
      </c>
      <c r="AU469" s="247" t="s">
        <v>134</v>
      </c>
      <c r="AV469" s="14" t="s">
        <v>134</v>
      </c>
      <c r="AW469" s="14" t="s">
        <v>30</v>
      </c>
      <c r="AX469" s="14" t="s">
        <v>78</v>
      </c>
      <c r="AY469" s="247" t="s">
        <v>126</v>
      </c>
    </row>
    <row r="470" s="2" customFormat="1" ht="16.5" customHeight="1">
      <c r="A470" s="38"/>
      <c r="B470" s="39"/>
      <c r="C470" s="212" t="s">
        <v>780</v>
      </c>
      <c r="D470" s="212" t="s">
        <v>129</v>
      </c>
      <c r="E470" s="213" t="s">
        <v>781</v>
      </c>
      <c r="F470" s="214" t="s">
        <v>782</v>
      </c>
      <c r="G470" s="215" t="s">
        <v>169</v>
      </c>
      <c r="H470" s="216">
        <v>1.5</v>
      </c>
      <c r="I470" s="217"/>
      <c r="J470" s="218">
        <f>ROUND(I470*H470,2)</f>
        <v>0</v>
      </c>
      <c r="K470" s="219"/>
      <c r="L470" s="44"/>
      <c r="M470" s="220" t="s">
        <v>1</v>
      </c>
      <c r="N470" s="221" t="s">
        <v>39</v>
      </c>
      <c r="O470" s="91"/>
      <c r="P470" s="222">
        <f>O470*H470</f>
        <v>0</v>
      </c>
      <c r="Q470" s="222">
        <v>0.00013999999999999999</v>
      </c>
      <c r="R470" s="222">
        <f>Q470*H470</f>
        <v>0.00020999999999999998</v>
      </c>
      <c r="S470" s="222">
        <v>0</v>
      </c>
      <c r="T470" s="223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4" t="s">
        <v>212</v>
      </c>
      <c r="AT470" s="224" t="s">
        <v>129</v>
      </c>
      <c r="AU470" s="224" t="s">
        <v>134</v>
      </c>
      <c r="AY470" s="17" t="s">
        <v>126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7" t="s">
        <v>134</v>
      </c>
      <c r="BK470" s="225">
        <f>ROUND(I470*H470,2)</f>
        <v>0</v>
      </c>
      <c r="BL470" s="17" t="s">
        <v>212</v>
      </c>
      <c r="BM470" s="224" t="s">
        <v>783</v>
      </c>
    </row>
    <row r="471" s="2" customFormat="1" ht="16.5" customHeight="1">
      <c r="A471" s="38"/>
      <c r="B471" s="39"/>
      <c r="C471" s="212" t="s">
        <v>784</v>
      </c>
      <c r="D471" s="212" t="s">
        <v>129</v>
      </c>
      <c r="E471" s="213" t="s">
        <v>785</v>
      </c>
      <c r="F471" s="214" t="s">
        <v>786</v>
      </c>
      <c r="G471" s="215" t="s">
        <v>169</v>
      </c>
      <c r="H471" s="216">
        <v>1.5</v>
      </c>
      <c r="I471" s="217"/>
      <c r="J471" s="218">
        <f>ROUND(I471*H471,2)</f>
        <v>0</v>
      </c>
      <c r="K471" s="219"/>
      <c r="L471" s="44"/>
      <c r="M471" s="220" t="s">
        <v>1</v>
      </c>
      <c r="N471" s="221" t="s">
        <v>39</v>
      </c>
      <c r="O471" s="91"/>
      <c r="P471" s="222">
        <f>O471*H471</f>
        <v>0</v>
      </c>
      <c r="Q471" s="222">
        <v>0.00012</v>
      </c>
      <c r="R471" s="222">
        <f>Q471*H471</f>
        <v>0.00018000000000000001</v>
      </c>
      <c r="S471" s="222">
        <v>0</v>
      </c>
      <c r="T471" s="223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4" t="s">
        <v>212</v>
      </c>
      <c r="AT471" s="224" t="s">
        <v>129</v>
      </c>
      <c r="AU471" s="224" t="s">
        <v>134</v>
      </c>
      <c r="AY471" s="17" t="s">
        <v>126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7" t="s">
        <v>134</v>
      </c>
      <c r="BK471" s="225">
        <f>ROUND(I471*H471,2)</f>
        <v>0</v>
      </c>
      <c r="BL471" s="17" t="s">
        <v>212</v>
      </c>
      <c r="BM471" s="224" t="s">
        <v>787</v>
      </c>
    </row>
    <row r="472" s="2" customFormat="1" ht="16.5" customHeight="1">
      <c r="A472" s="38"/>
      <c r="B472" s="39"/>
      <c r="C472" s="212" t="s">
        <v>788</v>
      </c>
      <c r="D472" s="212" t="s">
        <v>129</v>
      </c>
      <c r="E472" s="213" t="s">
        <v>789</v>
      </c>
      <c r="F472" s="214" t="s">
        <v>790</v>
      </c>
      <c r="G472" s="215" t="s">
        <v>169</v>
      </c>
      <c r="H472" s="216">
        <v>1.5</v>
      </c>
      <c r="I472" s="217"/>
      <c r="J472" s="218">
        <f>ROUND(I472*H472,2)</f>
        <v>0</v>
      </c>
      <c r="K472" s="219"/>
      <c r="L472" s="44"/>
      <c r="M472" s="220" t="s">
        <v>1</v>
      </c>
      <c r="N472" s="221" t="s">
        <v>39</v>
      </c>
      <c r="O472" s="91"/>
      <c r="P472" s="222">
        <f>O472*H472</f>
        <v>0</v>
      </c>
      <c r="Q472" s="222">
        <v>0.00012</v>
      </c>
      <c r="R472" s="222">
        <f>Q472*H472</f>
        <v>0.00018000000000000001</v>
      </c>
      <c r="S472" s="222">
        <v>0</v>
      </c>
      <c r="T472" s="223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4" t="s">
        <v>212</v>
      </c>
      <c r="AT472" s="224" t="s">
        <v>129</v>
      </c>
      <c r="AU472" s="224" t="s">
        <v>134</v>
      </c>
      <c r="AY472" s="17" t="s">
        <v>126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7" t="s">
        <v>134</v>
      </c>
      <c r="BK472" s="225">
        <f>ROUND(I472*H472,2)</f>
        <v>0</v>
      </c>
      <c r="BL472" s="17" t="s">
        <v>212</v>
      </c>
      <c r="BM472" s="224" t="s">
        <v>791</v>
      </c>
    </row>
    <row r="473" s="2" customFormat="1" ht="16.5" customHeight="1">
      <c r="A473" s="38"/>
      <c r="B473" s="39"/>
      <c r="C473" s="212" t="s">
        <v>792</v>
      </c>
      <c r="D473" s="212" t="s">
        <v>129</v>
      </c>
      <c r="E473" s="213" t="s">
        <v>793</v>
      </c>
      <c r="F473" s="214" t="s">
        <v>794</v>
      </c>
      <c r="G473" s="215" t="s">
        <v>609</v>
      </c>
      <c r="H473" s="216">
        <v>5</v>
      </c>
      <c r="I473" s="217"/>
      <c r="J473" s="218">
        <f>ROUND(I473*H473,2)</f>
        <v>0</v>
      </c>
      <c r="K473" s="219"/>
      <c r="L473" s="44"/>
      <c r="M473" s="220" t="s">
        <v>1</v>
      </c>
      <c r="N473" s="221" t="s">
        <v>39</v>
      </c>
      <c r="O473" s="91"/>
      <c r="P473" s="222">
        <f>O473*H473</f>
        <v>0</v>
      </c>
      <c r="Q473" s="222">
        <v>0</v>
      </c>
      <c r="R473" s="222">
        <f>Q473*H473</f>
        <v>0</v>
      </c>
      <c r="S473" s="222">
        <v>0</v>
      </c>
      <c r="T473" s="223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4" t="s">
        <v>212</v>
      </c>
      <c r="AT473" s="224" t="s">
        <v>129</v>
      </c>
      <c r="AU473" s="224" t="s">
        <v>134</v>
      </c>
      <c r="AY473" s="17" t="s">
        <v>126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7" t="s">
        <v>134</v>
      </c>
      <c r="BK473" s="225">
        <f>ROUND(I473*H473,2)</f>
        <v>0</v>
      </c>
      <c r="BL473" s="17" t="s">
        <v>212</v>
      </c>
      <c r="BM473" s="224" t="s">
        <v>795</v>
      </c>
    </row>
    <row r="474" s="12" customFormat="1" ht="22.8" customHeight="1">
      <c r="A474" s="12"/>
      <c r="B474" s="196"/>
      <c r="C474" s="197"/>
      <c r="D474" s="198" t="s">
        <v>72</v>
      </c>
      <c r="E474" s="210" t="s">
        <v>796</v>
      </c>
      <c r="F474" s="210" t="s">
        <v>797</v>
      </c>
      <c r="G474" s="197"/>
      <c r="H474" s="197"/>
      <c r="I474" s="200"/>
      <c r="J474" s="211">
        <f>BK474</f>
        <v>0</v>
      </c>
      <c r="K474" s="197"/>
      <c r="L474" s="202"/>
      <c r="M474" s="203"/>
      <c r="N474" s="204"/>
      <c r="O474" s="204"/>
      <c r="P474" s="205">
        <f>SUM(P475:P488)</f>
        <v>0</v>
      </c>
      <c r="Q474" s="204"/>
      <c r="R474" s="205">
        <f>SUM(R475:R488)</f>
        <v>0.088885679999999995</v>
      </c>
      <c r="S474" s="204"/>
      <c r="T474" s="206">
        <f>SUM(T475:T488)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07" t="s">
        <v>134</v>
      </c>
      <c r="AT474" s="208" t="s">
        <v>72</v>
      </c>
      <c r="AU474" s="208" t="s">
        <v>78</v>
      </c>
      <c r="AY474" s="207" t="s">
        <v>126</v>
      </c>
      <c r="BK474" s="209">
        <f>SUM(BK475:BK488)</f>
        <v>0</v>
      </c>
    </row>
    <row r="475" s="2" customFormat="1" ht="16.5" customHeight="1">
      <c r="A475" s="38"/>
      <c r="B475" s="39"/>
      <c r="C475" s="212" t="s">
        <v>798</v>
      </c>
      <c r="D475" s="212" t="s">
        <v>129</v>
      </c>
      <c r="E475" s="213" t="s">
        <v>799</v>
      </c>
      <c r="F475" s="214" t="s">
        <v>800</v>
      </c>
      <c r="G475" s="215" t="s">
        <v>169</v>
      </c>
      <c r="H475" s="216">
        <v>271.868</v>
      </c>
      <c r="I475" s="217"/>
      <c r="J475" s="218">
        <f>ROUND(I475*H475,2)</f>
        <v>0</v>
      </c>
      <c r="K475" s="219"/>
      <c r="L475" s="44"/>
      <c r="M475" s="220" t="s">
        <v>1</v>
      </c>
      <c r="N475" s="221" t="s">
        <v>39</v>
      </c>
      <c r="O475" s="91"/>
      <c r="P475" s="222">
        <f>O475*H475</f>
        <v>0</v>
      </c>
      <c r="Q475" s="222">
        <v>0.001</v>
      </c>
      <c r="R475" s="222">
        <f>Q475*H475</f>
        <v>0.271868</v>
      </c>
      <c r="S475" s="222">
        <v>0.00031</v>
      </c>
      <c r="T475" s="223">
        <f>S475*H475</f>
        <v>0.084279079999999992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4" t="s">
        <v>212</v>
      </c>
      <c r="AT475" s="224" t="s">
        <v>129</v>
      </c>
      <c r="AU475" s="224" t="s">
        <v>134</v>
      </c>
      <c r="AY475" s="17" t="s">
        <v>126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7" t="s">
        <v>134</v>
      </c>
      <c r="BK475" s="225">
        <f>ROUND(I475*H475,2)</f>
        <v>0</v>
      </c>
      <c r="BL475" s="17" t="s">
        <v>212</v>
      </c>
      <c r="BM475" s="224" t="s">
        <v>801</v>
      </c>
    </row>
    <row r="476" s="13" customFormat="1">
      <c r="A476" s="13"/>
      <c r="B476" s="226"/>
      <c r="C476" s="227"/>
      <c r="D476" s="228" t="s">
        <v>136</v>
      </c>
      <c r="E476" s="229" t="s">
        <v>1</v>
      </c>
      <c r="F476" s="230" t="s">
        <v>802</v>
      </c>
      <c r="G476" s="227"/>
      <c r="H476" s="229" t="s">
        <v>1</v>
      </c>
      <c r="I476" s="231"/>
      <c r="J476" s="227"/>
      <c r="K476" s="227"/>
      <c r="L476" s="232"/>
      <c r="M476" s="233"/>
      <c r="N476" s="234"/>
      <c r="O476" s="234"/>
      <c r="P476" s="234"/>
      <c r="Q476" s="234"/>
      <c r="R476" s="234"/>
      <c r="S476" s="234"/>
      <c r="T476" s="23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6" t="s">
        <v>136</v>
      </c>
      <c r="AU476" s="236" t="s">
        <v>134</v>
      </c>
      <c r="AV476" s="13" t="s">
        <v>78</v>
      </c>
      <c r="AW476" s="13" t="s">
        <v>30</v>
      </c>
      <c r="AX476" s="13" t="s">
        <v>73</v>
      </c>
      <c r="AY476" s="236" t="s">
        <v>126</v>
      </c>
    </row>
    <row r="477" s="14" customFormat="1">
      <c r="A477" s="14"/>
      <c r="B477" s="237"/>
      <c r="C477" s="238"/>
      <c r="D477" s="228" t="s">
        <v>136</v>
      </c>
      <c r="E477" s="239" t="s">
        <v>1</v>
      </c>
      <c r="F477" s="240" t="s">
        <v>803</v>
      </c>
      <c r="G477" s="238"/>
      <c r="H477" s="241">
        <v>70.700000000000003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7" t="s">
        <v>136</v>
      </c>
      <c r="AU477" s="247" t="s">
        <v>134</v>
      </c>
      <c r="AV477" s="14" t="s">
        <v>134</v>
      </c>
      <c r="AW477" s="14" t="s">
        <v>30</v>
      </c>
      <c r="AX477" s="14" t="s">
        <v>73</v>
      </c>
      <c r="AY477" s="247" t="s">
        <v>126</v>
      </c>
    </row>
    <row r="478" s="13" customFormat="1">
      <c r="A478" s="13"/>
      <c r="B478" s="226"/>
      <c r="C478" s="227"/>
      <c r="D478" s="228" t="s">
        <v>136</v>
      </c>
      <c r="E478" s="229" t="s">
        <v>1</v>
      </c>
      <c r="F478" s="230" t="s">
        <v>804</v>
      </c>
      <c r="G478" s="227"/>
      <c r="H478" s="229" t="s">
        <v>1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136</v>
      </c>
      <c r="AU478" s="236" t="s">
        <v>134</v>
      </c>
      <c r="AV478" s="13" t="s">
        <v>78</v>
      </c>
      <c r="AW478" s="13" t="s">
        <v>30</v>
      </c>
      <c r="AX478" s="13" t="s">
        <v>73</v>
      </c>
      <c r="AY478" s="236" t="s">
        <v>126</v>
      </c>
    </row>
    <row r="479" s="14" customFormat="1">
      <c r="A479" s="14"/>
      <c r="B479" s="237"/>
      <c r="C479" s="238"/>
      <c r="D479" s="228" t="s">
        <v>136</v>
      </c>
      <c r="E479" s="239" t="s">
        <v>1</v>
      </c>
      <c r="F479" s="240" t="s">
        <v>222</v>
      </c>
      <c r="G479" s="238"/>
      <c r="H479" s="241">
        <v>201.16800000000001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136</v>
      </c>
      <c r="AU479" s="247" t="s">
        <v>134</v>
      </c>
      <c r="AV479" s="14" t="s">
        <v>134</v>
      </c>
      <c r="AW479" s="14" t="s">
        <v>30</v>
      </c>
      <c r="AX479" s="14" t="s">
        <v>73</v>
      </c>
      <c r="AY479" s="247" t="s">
        <v>126</v>
      </c>
    </row>
    <row r="480" s="15" customFormat="1">
      <c r="A480" s="15"/>
      <c r="B480" s="248"/>
      <c r="C480" s="249"/>
      <c r="D480" s="228" t="s">
        <v>136</v>
      </c>
      <c r="E480" s="250" t="s">
        <v>1</v>
      </c>
      <c r="F480" s="251" t="s">
        <v>178</v>
      </c>
      <c r="G480" s="249"/>
      <c r="H480" s="252">
        <v>271.868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8" t="s">
        <v>136</v>
      </c>
      <c r="AU480" s="258" t="s">
        <v>134</v>
      </c>
      <c r="AV480" s="15" t="s">
        <v>133</v>
      </c>
      <c r="AW480" s="15" t="s">
        <v>30</v>
      </c>
      <c r="AX480" s="15" t="s">
        <v>78</v>
      </c>
      <c r="AY480" s="258" t="s">
        <v>126</v>
      </c>
    </row>
    <row r="481" s="2" customFormat="1" ht="21.75" customHeight="1">
      <c r="A481" s="38"/>
      <c r="B481" s="39"/>
      <c r="C481" s="212" t="s">
        <v>805</v>
      </c>
      <c r="D481" s="212" t="s">
        <v>129</v>
      </c>
      <c r="E481" s="213" t="s">
        <v>806</v>
      </c>
      <c r="F481" s="214" t="s">
        <v>807</v>
      </c>
      <c r="G481" s="215" t="s">
        <v>169</v>
      </c>
      <c r="H481" s="216">
        <v>341.868</v>
      </c>
      <c r="I481" s="217"/>
      <c r="J481" s="218">
        <f>ROUND(I481*H481,2)</f>
        <v>0</v>
      </c>
      <c r="K481" s="219"/>
      <c r="L481" s="44"/>
      <c r="M481" s="220" t="s">
        <v>1</v>
      </c>
      <c r="N481" s="221" t="s">
        <v>39</v>
      </c>
      <c r="O481" s="91"/>
      <c r="P481" s="222">
        <f>O481*H481</f>
        <v>0</v>
      </c>
      <c r="Q481" s="222">
        <v>0.00025999999999999998</v>
      </c>
      <c r="R481" s="222">
        <f>Q481*H481</f>
        <v>0.088885679999999995</v>
      </c>
      <c r="S481" s="222">
        <v>0</v>
      </c>
      <c r="T481" s="223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4" t="s">
        <v>212</v>
      </c>
      <c r="AT481" s="224" t="s">
        <v>129</v>
      </c>
      <c r="AU481" s="224" t="s">
        <v>134</v>
      </c>
      <c r="AY481" s="17" t="s">
        <v>126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7" t="s">
        <v>134</v>
      </c>
      <c r="BK481" s="225">
        <f>ROUND(I481*H481,2)</f>
        <v>0</v>
      </c>
      <c r="BL481" s="17" t="s">
        <v>212</v>
      </c>
      <c r="BM481" s="224" t="s">
        <v>808</v>
      </c>
    </row>
    <row r="482" s="13" customFormat="1">
      <c r="A482" s="13"/>
      <c r="B482" s="226"/>
      <c r="C482" s="227"/>
      <c r="D482" s="228" t="s">
        <v>136</v>
      </c>
      <c r="E482" s="229" t="s">
        <v>1</v>
      </c>
      <c r="F482" s="230" t="s">
        <v>802</v>
      </c>
      <c r="G482" s="227"/>
      <c r="H482" s="229" t="s">
        <v>1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136</v>
      </c>
      <c r="AU482" s="236" t="s">
        <v>134</v>
      </c>
      <c r="AV482" s="13" t="s">
        <v>78</v>
      </c>
      <c r="AW482" s="13" t="s">
        <v>30</v>
      </c>
      <c r="AX482" s="13" t="s">
        <v>73</v>
      </c>
      <c r="AY482" s="236" t="s">
        <v>126</v>
      </c>
    </row>
    <row r="483" s="14" customFormat="1">
      <c r="A483" s="14"/>
      <c r="B483" s="237"/>
      <c r="C483" s="238"/>
      <c r="D483" s="228" t="s">
        <v>136</v>
      </c>
      <c r="E483" s="239" t="s">
        <v>1</v>
      </c>
      <c r="F483" s="240" t="s">
        <v>803</v>
      </c>
      <c r="G483" s="238"/>
      <c r="H483" s="241">
        <v>70.700000000000003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136</v>
      </c>
      <c r="AU483" s="247" t="s">
        <v>134</v>
      </c>
      <c r="AV483" s="14" t="s">
        <v>134</v>
      </c>
      <c r="AW483" s="14" t="s">
        <v>30</v>
      </c>
      <c r="AX483" s="14" t="s">
        <v>73</v>
      </c>
      <c r="AY483" s="247" t="s">
        <v>126</v>
      </c>
    </row>
    <row r="484" s="13" customFormat="1">
      <c r="A484" s="13"/>
      <c r="B484" s="226"/>
      <c r="C484" s="227"/>
      <c r="D484" s="228" t="s">
        <v>136</v>
      </c>
      <c r="E484" s="229" t="s">
        <v>1</v>
      </c>
      <c r="F484" s="230" t="s">
        <v>221</v>
      </c>
      <c r="G484" s="227"/>
      <c r="H484" s="229" t="s">
        <v>1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136</v>
      </c>
      <c r="AU484" s="236" t="s">
        <v>134</v>
      </c>
      <c r="AV484" s="13" t="s">
        <v>78</v>
      </c>
      <c r="AW484" s="13" t="s">
        <v>30</v>
      </c>
      <c r="AX484" s="13" t="s">
        <v>73</v>
      </c>
      <c r="AY484" s="236" t="s">
        <v>126</v>
      </c>
    </row>
    <row r="485" s="14" customFormat="1">
      <c r="A485" s="14"/>
      <c r="B485" s="237"/>
      <c r="C485" s="238"/>
      <c r="D485" s="228" t="s">
        <v>136</v>
      </c>
      <c r="E485" s="239" t="s">
        <v>1</v>
      </c>
      <c r="F485" s="240" t="s">
        <v>222</v>
      </c>
      <c r="G485" s="238"/>
      <c r="H485" s="241">
        <v>201.16800000000001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7" t="s">
        <v>136</v>
      </c>
      <c r="AU485" s="247" t="s">
        <v>134</v>
      </c>
      <c r="AV485" s="14" t="s">
        <v>134</v>
      </c>
      <c r="AW485" s="14" t="s">
        <v>30</v>
      </c>
      <c r="AX485" s="14" t="s">
        <v>73</v>
      </c>
      <c r="AY485" s="247" t="s">
        <v>126</v>
      </c>
    </row>
    <row r="486" s="13" customFormat="1">
      <c r="A486" s="13"/>
      <c r="B486" s="226"/>
      <c r="C486" s="227"/>
      <c r="D486" s="228" t="s">
        <v>136</v>
      </c>
      <c r="E486" s="229" t="s">
        <v>1</v>
      </c>
      <c r="F486" s="230" t="s">
        <v>223</v>
      </c>
      <c r="G486" s="227"/>
      <c r="H486" s="229" t="s">
        <v>1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136</v>
      </c>
      <c r="AU486" s="236" t="s">
        <v>134</v>
      </c>
      <c r="AV486" s="13" t="s">
        <v>78</v>
      </c>
      <c r="AW486" s="13" t="s">
        <v>30</v>
      </c>
      <c r="AX486" s="13" t="s">
        <v>73</v>
      </c>
      <c r="AY486" s="236" t="s">
        <v>126</v>
      </c>
    </row>
    <row r="487" s="14" customFormat="1">
      <c r="A487" s="14"/>
      <c r="B487" s="237"/>
      <c r="C487" s="238"/>
      <c r="D487" s="228" t="s">
        <v>136</v>
      </c>
      <c r="E487" s="239" t="s">
        <v>1</v>
      </c>
      <c r="F487" s="240" t="s">
        <v>519</v>
      </c>
      <c r="G487" s="238"/>
      <c r="H487" s="241">
        <v>70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7" t="s">
        <v>136</v>
      </c>
      <c r="AU487" s="247" t="s">
        <v>134</v>
      </c>
      <c r="AV487" s="14" t="s">
        <v>134</v>
      </c>
      <c r="AW487" s="14" t="s">
        <v>30</v>
      </c>
      <c r="AX487" s="14" t="s">
        <v>73</v>
      </c>
      <c r="AY487" s="247" t="s">
        <v>126</v>
      </c>
    </row>
    <row r="488" s="15" customFormat="1">
      <c r="A488" s="15"/>
      <c r="B488" s="248"/>
      <c r="C488" s="249"/>
      <c r="D488" s="228" t="s">
        <v>136</v>
      </c>
      <c r="E488" s="250" t="s">
        <v>1</v>
      </c>
      <c r="F488" s="251" t="s">
        <v>178</v>
      </c>
      <c r="G488" s="249"/>
      <c r="H488" s="252">
        <v>341.868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8" t="s">
        <v>136</v>
      </c>
      <c r="AU488" s="258" t="s">
        <v>134</v>
      </c>
      <c r="AV488" s="15" t="s">
        <v>133</v>
      </c>
      <c r="AW488" s="15" t="s">
        <v>30</v>
      </c>
      <c r="AX488" s="15" t="s">
        <v>78</v>
      </c>
      <c r="AY488" s="258" t="s">
        <v>126</v>
      </c>
    </row>
    <row r="489" s="12" customFormat="1" ht="25.92" customHeight="1">
      <c r="A489" s="12"/>
      <c r="B489" s="196"/>
      <c r="C489" s="197"/>
      <c r="D489" s="198" t="s">
        <v>72</v>
      </c>
      <c r="E489" s="199" t="s">
        <v>809</v>
      </c>
      <c r="F489" s="199" t="s">
        <v>810</v>
      </c>
      <c r="G489" s="197"/>
      <c r="H489" s="197"/>
      <c r="I489" s="200"/>
      <c r="J489" s="201">
        <f>BK489</f>
        <v>0</v>
      </c>
      <c r="K489" s="197"/>
      <c r="L489" s="202"/>
      <c r="M489" s="203"/>
      <c r="N489" s="204"/>
      <c r="O489" s="204"/>
      <c r="P489" s="205">
        <f>SUM(P490:P491)</f>
        <v>0</v>
      </c>
      <c r="Q489" s="204"/>
      <c r="R489" s="205">
        <f>SUM(R490:R491)</f>
        <v>0</v>
      </c>
      <c r="S489" s="204"/>
      <c r="T489" s="206">
        <f>SUM(T490:T491)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7" t="s">
        <v>150</v>
      </c>
      <c r="AT489" s="208" t="s">
        <v>72</v>
      </c>
      <c r="AU489" s="208" t="s">
        <v>73</v>
      </c>
      <c r="AY489" s="207" t="s">
        <v>126</v>
      </c>
      <c r="BK489" s="209">
        <f>SUM(BK490:BK491)</f>
        <v>0</v>
      </c>
    </row>
    <row r="490" s="2" customFormat="1" ht="16.5" customHeight="1">
      <c r="A490" s="38"/>
      <c r="B490" s="39"/>
      <c r="C490" s="212" t="s">
        <v>811</v>
      </c>
      <c r="D490" s="212" t="s">
        <v>129</v>
      </c>
      <c r="E490" s="213" t="s">
        <v>812</v>
      </c>
      <c r="F490" s="214" t="s">
        <v>813</v>
      </c>
      <c r="G490" s="215" t="s">
        <v>288</v>
      </c>
      <c r="H490" s="216">
        <v>1</v>
      </c>
      <c r="I490" s="217"/>
      <c r="J490" s="218">
        <f>ROUND(I490*H490,2)</f>
        <v>0</v>
      </c>
      <c r="K490" s="219"/>
      <c r="L490" s="44"/>
      <c r="M490" s="220" t="s">
        <v>1</v>
      </c>
      <c r="N490" s="221" t="s">
        <v>39</v>
      </c>
      <c r="O490" s="91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4" t="s">
        <v>133</v>
      </c>
      <c r="AT490" s="224" t="s">
        <v>129</v>
      </c>
      <c r="AU490" s="224" t="s">
        <v>78</v>
      </c>
      <c r="AY490" s="17" t="s">
        <v>126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7" t="s">
        <v>134</v>
      </c>
      <c r="BK490" s="225">
        <f>ROUND(I490*H490,2)</f>
        <v>0</v>
      </c>
      <c r="BL490" s="17" t="s">
        <v>133</v>
      </c>
      <c r="BM490" s="224" t="s">
        <v>814</v>
      </c>
    </row>
    <row r="491" s="2" customFormat="1" ht="16.5" customHeight="1">
      <c r="A491" s="38"/>
      <c r="B491" s="39"/>
      <c r="C491" s="212" t="s">
        <v>815</v>
      </c>
      <c r="D491" s="212" t="s">
        <v>129</v>
      </c>
      <c r="E491" s="213" t="s">
        <v>816</v>
      </c>
      <c r="F491" s="214" t="s">
        <v>817</v>
      </c>
      <c r="G491" s="215" t="s">
        <v>288</v>
      </c>
      <c r="H491" s="216">
        <v>1</v>
      </c>
      <c r="I491" s="217"/>
      <c r="J491" s="218">
        <f>ROUND(I491*H491,2)</f>
        <v>0</v>
      </c>
      <c r="K491" s="219"/>
      <c r="L491" s="44"/>
      <c r="M491" s="271" t="s">
        <v>1</v>
      </c>
      <c r="N491" s="272" t="s">
        <v>39</v>
      </c>
      <c r="O491" s="273"/>
      <c r="P491" s="274">
        <f>O491*H491</f>
        <v>0</v>
      </c>
      <c r="Q491" s="274">
        <v>0</v>
      </c>
      <c r="R491" s="274">
        <f>Q491*H491</f>
        <v>0</v>
      </c>
      <c r="S491" s="274">
        <v>0</v>
      </c>
      <c r="T491" s="275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4" t="s">
        <v>133</v>
      </c>
      <c r="AT491" s="224" t="s">
        <v>129</v>
      </c>
      <c r="AU491" s="224" t="s">
        <v>78</v>
      </c>
      <c r="AY491" s="17" t="s">
        <v>126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7" t="s">
        <v>134</v>
      </c>
      <c r="BK491" s="225">
        <f>ROUND(I491*H491,2)</f>
        <v>0</v>
      </c>
      <c r="BL491" s="17" t="s">
        <v>133</v>
      </c>
      <c r="BM491" s="224" t="s">
        <v>818</v>
      </c>
    </row>
    <row r="492" s="2" customFormat="1" ht="6.96" customHeight="1">
      <c r="A492" s="38"/>
      <c r="B492" s="66"/>
      <c r="C492" s="67"/>
      <c r="D492" s="67"/>
      <c r="E492" s="67"/>
      <c r="F492" s="67"/>
      <c r="G492" s="67"/>
      <c r="H492" s="67"/>
      <c r="I492" s="67"/>
      <c r="J492" s="67"/>
      <c r="K492" s="67"/>
      <c r="L492" s="44"/>
      <c r="M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</row>
  </sheetData>
  <sheetProtection sheet="1" autoFilter="0" formatColumns="0" formatRows="0" objects="1" scenarios="1" spinCount="100000" saltValue="td1I3QrvvmJQSNZKE152UewusHpyxlrCRlUfzysisS1uMzcxEO17diJWJz5nf4eMeGY1le9zBjXvqIvJayq9yQ==" hashValue="Gmxgo7RdCRri8WwwFBwad6ThAYS7x/qoi8qw7izV+et1L8+6TeX4OQQeyztiOtuH5/zxvfU7kCe0QwOMm//4kA==" algorithmName="SHA-512" password="CC35"/>
  <autoFilter ref="C136:K491"/>
  <mergeCells count="6">
    <mergeCell ref="E7:H7"/>
    <mergeCell ref="E16:H16"/>
    <mergeCell ref="E25:H25"/>
    <mergeCell ref="E85:H85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pc\počítač</dc:creator>
  <cp:lastModifiedBy>pc\počítač</cp:lastModifiedBy>
  <dcterms:created xsi:type="dcterms:W3CDTF">2022-12-08T15:11:47Z</dcterms:created>
  <dcterms:modified xsi:type="dcterms:W3CDTF">2022-12-08T15:11:51Z</dcterms:modified>
</cp:coreProperties>
</file>