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37708\Desktop\Veřejné zakázky\2023\Potrubní pošta - demontáž\VZMR\"/>
    </mc:Choice>
  </mc:AlternateContent>
  <xr:revisionPtr revIDLastSave="0" documentId="13_ncr:1_{891C1D8E-8567-46FF-8877-19DF61D7B709}" xr6:coauthVersionLast="36" xr6:coauthVersionMax="36" xr10:uidLastSave="{00000000-0000-0000-0000-000000000000}"/>
  <bookViews>
    <workbookView xWindow="0" yWindow="0" windowWidth="28800" windowHeight="11625" xr2:uid="{2BC05765-887E-4AAD-8CFD-C47CD5F82893}"/>
  </bookViews>
  <sheets>
    <sheet name="Rekapitulace stavby" sheetId="7" r:id="rId1"/>
    <sheet name="Demontáž trasy potrubní pošty" sheetId="8" r:id="rId2"/>
  </sheets>
  <externalReferences>
    <externalReference r:id="rId3"/>
  </externalReferences>
  <definedNames>
    <definedName name="_xlnm._FilterDatabase" localSheetId="1" hidden="1">'Demontáž trasy potrubní pošty'!$C$117:$K$127</definedName>
    <definedName name="_xlnm.Print_Titles" localSheetId="1">'Demontáž trasy potrubní pošty'!$117:$117</definedName>
    <definedName name="_xlnm.Print_Titles" localSheetId="0">'Rekapitulace stavby'!$92:$92</definedName>
    <definedName name="_xlnm.Print_Area" localSheetId="1">'Demontáž trasy potrubní pošty'!$C$4:$J$76,'Demontáž trasy potrubní pošty'!$C$82:$J$99,'Demontáž trasy potrubní pošty'!$C$105:$K$127</definedName>
    <definedName name="_xlnm.Print_Area" localSheetId="0">'Rekapitulace stavby'!$D$4:$AO$76,'Rekapitulace stavby'!$C$82:$AQ$96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K127" i="8" l="1"/>
  <c r="BI127" i="8"/>
  <c r="BH127" i="8"/>
  <c r="BG127" i="8"/>
  <c r="BF127" i="8"/>
  <c r="T127" i="8"/>
  <c r="R127" i="8"/>
  <c r="P127" i="8"/>
  <c r="J127" i="8"/>
  <c r="BE127" i="8" s="1"/>
  <c r="BK125" i="8"/>
  <c r="BI125" i="8"/>
  <c r="BH125" i="8"/>
  <c r="BG125" i="8"/>
  <c r="BF125" i="8"/>
  <c r="T125" i="8"/>
  <c r="R125" i="8"/>
  <c r="P125" i="8"/>
  <c r="J125" i="8"/>
  <c r="BE125" i="8" s="1"/>
  <c r="BI124" i="8"/>
  <c r="BH124" i="8"/>
  <c r="BG124" i="8"/>
  <c r="BF124" i="8"/>
  <c r="BI123" i="8"/>
  <c r="BH123" i="8"/>
  <c r="BG123" i="8"/>
  <c r="BF123" i="8"/>
  <c r="BK122" i="8"/>
  <c r="BI122" i="8"/>
  <c r="BH122" i="8"/>
  <c r="BG122" i="8"/>
  <c r="BF122" i="8"/>
  <c r="T122" i="8"/>
  <c r="R122" i="8"/>
  <c r="P122" i="8"/>
  <c r="J122" i="8"/>
  <c r="BK121" i="8"/>
  <c r="BI121" i="8"/>
  <c r="BH121" i="8"/>
  <c r="BG121" i="8"/>
  <c r="F35" i="8" s="1"/>
  <c r="BF121" i="8"/>
  <c r="J34" i="8" s="1"/>
  <c r="T121" i="8"/>
  <c r="H123" i="8" s="1"/>
  <c r="R121" i="8"/>
  <c r="P121" i="8"/>
  <c r="J121" i="8"/>
  <c r="J112" i="8"/>
  <c r="F112" i="8"/>
  <c r="E110" i="8"/>
  <c r="J89" i="8"/>
  <c r="F89" i="8"/>
  <c r="E87" i="8"/>
  <c r="J37" i="8"/>
  <c r="F37" i="8"/>
  <c r="J36" i="8"/>
  <c r="F36" i="8"/>
  <c r="J35" i="8"/>
  <c r="F34" i="8"/>
  <c r="J24" i="8"/>
  <c r="E24" i="8"/>
  <c r="J92" i="8" s="1"/>
  <c r="J23" i="8"/>
  <c r="J21" i="8"/>
  <c r="E21" i="8"/>
  <c r="J114" i="8" s="1"/>
  <c r="J20" i="8"/>
  <c r="J18" i="8"/>
  <c r="E18" i="8"/>
  <c r="F92" i="8" s="1"/>
  <c r="J17" i="8"/>
  <c r="J15" i="8"/>
  <c r="E15" i="8"/>
  <c r="F91" i="8" s="1"/>
  <c r="J14" i="8"/>
  <c r="E7" i="8"/>
  <c r="E85" i="8" s="1"/>
  <c r="BD95" i="7"/>
  <c r="BD94" i="7" s="1"/>
  <c r="W33" i="7" s="1"/>
  <c r="BC95" i="7"/>
  <c r="BB95" i="7"/>
  <c r="BB94" i="7" s="1"/>
  <c r="AX94" i="7" s="1"/>
  <c r="BA95" i="7"/>
  <c r="AY95" i="7"/>
  <c r="AX95" i="7"/>
  <c r="AW95" i="7"/>
  <c r="AU95" i="7"/>
  <c r="AG95" i="7"/>
  <c r="AG94" i="7" s="1"/>
  <c r="AK26" i="7" s="1"/>
  <c r="BC94" i="7"/>
  <c r="AY94" i="7" s="1"/>
  <c r="BA94" i="7"/>
  <c r="AW94" i="7" s="1"/>
  <c r="AK30" i="7" s="1"/>
  <c r="AV94" i="7"/>
  <c r="AU94" i="7"/>
  <c r="AS94" i="7"/>
  <c r="AM90" i="7"/>
  <c r="L90" i="7"/>
  <c r="AM89" i="7"/>
  <c r="L89" i="7"/>
  <c r="AM87" i="7"/>
  <c r="L87" i="7"/>
  <c r="L85" i="7"/>
  <c r="L84" i="7"/>
  <c r="W30" i="7"/>
  <c r="W29" i="7"/>
  <c r="AT94" i="7" l="1"/>
  <c r="AN94" i="7" s="1"/>
  <c r="AN95" i="7"/>
  <c r="BK123" i="8"/>
  <c r="T123" i="8"/>
  <c r="R123" i="8"/>
  <c r="P123" i="8"/>
  <c r="J123" i="8"/>
  <c r="BE123" i="8" s="1"/>
  <c r="J91" i="8"/>
  <c r="E108" i="8"/>
  <c r="F115" i="8"/>
  <c r="J115" i="8"/>
  <c r="H126" i="8"/>
  <c r="F114" i="8"/>
  <c r="H124" i="8"/>
  <c r="AK35" i="7"/>
  <c r="W31" i="7"/>
  <c r="W32" i="7"/>
  <c r="AK29" i="7"/>
  <c r="T120" i="8" l="1"/>
  <c r="T119" i="8" s="1"/>
  <c r="T118" i="8" s="1"/>
  <c r="J124" i="8"/>
  <c r="BE124" i="8" s="1"/>
  <c r="F33" i="8" s="1"/>
  <c r="BK124" i="8"/>
  <c r="BK120" i="8" s="1"/>
  <c r="T124" i="8"/>
  <c r="R124" i="8"/>
  <c r="R120" i="8" s="1"/>
  <c r="R119" i="8" s="1"/>
  <c r="R118" i="8" s="1"/>
  <c r="P124" i="8"/>
  <c r="P120" i="8" s="1"/>
  <c r="P119" i="8" s="1"/>
  <c r="P118" i="8" s="1"/>
  <c r="J33" i="8"/>
  <c r="BK119" i="8" l="1"/>
  <c r="J120" i="8"/>
  <c r="J98" i="8" s="1"/>
  <c r="J119" i="8" l="1"/>
  <c r="J97" i="8" s="1"/>
  <c r="BK118" i="8"/>
  <c r="J118" i="8" s="1"/>
  <c r="J30" i="8" l="1"/>
  <c r="J39" i="8" s="1"/>
  <c r="J96" i="8"/>
</calcChain>
</file>

<file path=xl/sharedStrings.xml><?xml version="1.0" encoding="utf-8"?>
<sst xmlns="http://schemas.openxmlformats.org/spreadsheetml/2006/main" count="340" uniqueCount="131">
  <si>
    <t>Typ</t>
  </si>
  <si>
    <t>PČ</t>
  </si>
  <si>
    <t>Kód</t>
  </si>
  <si>
    <t>Popis</t>
  </si>
  <si>
    <t>MJ</t>
  </si>
  <si>
    <t>Množství</t>
  </si>
  <si>
    <t>J.cena [CZK]</t>
  </si>
  <si>
    <t>Cena celkem [CZK]</t>
  </si>
  <si>
    <t>1</t>
  </si>
  <si>
    <t>K</t>
  </si>
  <si>
    <t>t</t>
  </si>
  <si>
    <t>M</t>
  </si>
  <si>
    <t>m</t>
  </si>
  <si>
    <t>Cena bez DPH</t>
  </si>
  <si>
    <t>DPH</t>
  </si>
  <si>
    <t>Cena s DPH</t>
  </si>
  <si>
    <t>Export Komplet</t>
  </si>
  <si>
    <t/>
  </si>
  <si>
    <t>2.0</t>
  </si>
  <si>
    <t>False</t>
  </si>
  <si>
    <t>{8f4fc77c-cf24-4e39-8ff5-be4d88848c9f}</t>
  </si>
  <si>
    <t>&gt;&gt;  skryté sloupce  &lt;&lt;</t>
  </si>
  <si>
    <t>0,01</t>
  </si>
  <si>
    <t>21</t>
  </si>
  <si>
    <t>15</t>
  </si>
  <si>
    <t>REKAPITULACE STAVBY</t>
  </si>
  <si>
    <t>v ---  níže se nacházejí doplnkové a pomocné údaje k sestavám  --- v</t>
  </si>
  <si>
    <t>0,001</t>
  </si>
  <si>
    <t>Kód:</t>
  </si>
  <si>
    <t>Stavba:</t>
  </si>
  <si>
    <t>Demontáž trasy potrubní pošty</t>
  </si>
  <si>
    <t>KSO:</t>
  </si>
  <si>
    <t>CC-CZ:</t>
  </si>
  <si>
    <t>Místo:</t>
  </si>
  <si>
    <t xml:space="preserve"> </t>
  </si>
  <si>
    <t>Datum:</t>
  </si>
  <si>
    <t>Zadavatel:</t>
  </si>
  <si>
    <t>IČ:</t>
  </si>
  <si>
    <t>DIČ:</t>
  </si>
  <si>
    <t>Zhotovitel:</t>
  </si>
  <si>
    <t>Projektant:</t>
  </si>
  <si>
    <t>True</t>
  </si>
  <si>
    <t>Zpracovatel:</t>
  </si>
  <si>
    <t>Poznámka:</t>
  </si>
  <si>
    <t>Sazba daně</t>
  </si>
  <si>
    <t>Základ daně</t>
  </si>
  <si>
    <t>Výše daně</t>
  </si>
  <si>
    <t>základní</t>
  </si>
  <si>
    <t>snížená</t>
  </si>
  <si>
    <t>zákl. přenesená</t>
  </si>
  <si>
    <t>sníž. přenesená</t>
  </si>
  <si>
    <t>nulová</t>
  </si>
  <si>
    <t>v</t>
  </si>
  <si>
    <t>CZK</t>
  </si>
  <si>
    <t>Projektant</t>
  </si>
  <si>
    <t>Zpracovatel</t>
  </si>
  <si>
    <t>Datum a podpis:</t>
  </si>
  <si>
    <t>Razítko</t>
  </si>
  <si>
    <t>Objednavatel</t>
  </si>
  <si>
    <t>Zhotovitel</t>
  </si>
  <si>
    <t>REKAPITULACE OBJEKTŮ STAVBY A SOUPISŮ PRACÍ</t>
  </si>
  <si>
    <t>Informatívní údaje z listů zakázek</t>
  </si>
  <si>
    <t>Cena bez DPH [CZK]</t>
  </si>
  <si>
    <t>Cena s DPH [CZK]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</si>
  <si>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</si>
  <si>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</si>
  <si>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</si>
  <si>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</si>
  <si>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</si>
  <si>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</si>
  <si>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</si>
  <si>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</si>
  <si>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</si>
  <si>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</si>
  <si>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</si>
  <si>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</si>
  <si>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</si>
  <si>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</si>
  <si>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</si>
  <si>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</si>
  <si>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</si>
  <si>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</si>
  <si>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</si>
  <si>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04</t>
  </si>
  <si>
    <t>STA</t>
  </si>
  <si>
    <t>{9d8feb37-7ee1-48f0-ba39-1e65d68ac696}</t>
  </si>
  <si>
    <t>2</t>
  </si>
  <si>
    <t>KRYCÍ LIST SOUPISU PRACÍ</t>
  </si>
  <si>
    <t>Objekt:</t>
  </si>
  <si>
    <t>REKAPITULACE ČLENĚNÍ SOUPISU PRACÍ</t>
  </si>
  <si>
    <t>Kód dílu - Popis</t>
  </si>
  <si>
    <t>Náklady ze soupisu prací</t>
  </si>
  <si>
    <t>-1</t>
  </si>
  <si>
    <t>M - M</t>
  </si>
  <si>
    <t xml:space="preserve">    23-D - Demontáže stávajících nevyužitých tras potrubní pošty_x000D_
</t>
  </si>
  <si>
    <t>SOUPIS PRACÍ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</si>
  <si>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</si>
  <si>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</si>
  <si>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</si>
  <si>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</si>
  <si>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</si>
  <si>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</si>
  <si>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</si>
  <si>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</si>
  <si>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3</t>
  </si>
  <si>
    <t>ROZPOCET</t>
  </si>
  <si>
    <t>23-D</t>
  </si>
  <si>
    <t xml:space="preserve">Demontáže stávajících nevyužitých tras potrubní pošty_x000D_
</t>
  </si>
  <si>
    <t xml:space="preserve">871365811 </t>
  </si>
  <si>
    <t xml:space="preserve">Bourání stávajícího potrubí z PVC nebo PP DN přes 150 do 250                  </t>
  </si>
  <si>
    <t>URS</t>
  </si>
  <si>
    <t>64</t>
  </si>
  <si>
    <t>1258121671</t>
  </si>
  <si>
    <t>871395819</t>
  </si>
  <si>
    <t xml:space="preserve">Příplatek za bourání trub ve štole, v uzavřených kanálech nebo objektech DN do 400      </t>
  </si>
  <si>
    <t>997006002</t>
  </si>
  <si>
    <t>Třídění stavebního odpadu na jednotlivé druhy</t>
  </si>
  <si>
    <t>SOD</t>
  </si>
  <si>
    <t>4</t>
  </si>
  <si>
    <t>-1739832802</t>
  </si>
  <si>
    <t>997006512</t>
  </si>
  <si>
    <t>Vodorovné doprava suti s naložením a složením na skládku do 1 km</t>
  </si>
  <si>
    <t>-313357052</t>
  </si>
  <si>
    <t>997006519</t>
  </si>
  <si>
    <t>Příplatek k vodorovnému přemístění suti na skládku ZKD 1 km přes 1 km</t>
  </si>
  <si>
    <t>195038893</t>
  </si>
  <si>
    <t>20,940*14 'Přepočtené koeficientem množství</t>
  </si>
  <si>
    <t>11</t>
  </si>
  <si>
    <t>997013813</t>
  </si>
  <si>
    <t>Poplatek za uložení na skládce (skládkovné) stavebního odpadu z plastických hmot kód odpadu 17 02 03</t>
  </si>
  <si>
    <t>-1181513709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</si>
</sst>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0"/>
    <numFmt numFmtId="165" formatCode="#,##0.00%"/>
    <numFmt numFmtId="166" formatCode="dd\.mm\.yyyy"/>
    <numFmt numFmtId="167" formatCode="#,##0.00000"/>
  </numFmts>
  <fonts count="34">
    <font>
      <sz val="11"/>
      <color theme="1"/>
      <name val="Calibri"/>
      <family val="2"/>
      <charset val="238"/>
      <scheme val="minor"/>
    </font>
    <font>
      <sz val="8"/>
      <name val="Arial CE"/>
      <family val="2"/>
    </font>
    <font>
      <sz val="9"/>
      <name val="Arial CE"/>
      <family val="2"/>
      <charset val="238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2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u/>
      <sz val="11"/>
      <color theme="10"/>
      <name val="Calibri"/>
      <scheme val="minor"/>
    </font>
    <font>
      <sz val="18"/>
      <color theme="10"/>
      <name val="Wingdings 2"/>
    </font>
    <font>
      <sz val="11"/>
      <name val="Arial CE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960000"/>
      <name val="Arial CE"/>
    </font>
    <font>
      <b/>
      <sz val="8"/>
      <name val="Arial CE"/>
    </font>
    <font>
      <sz val="8"/>
      <color rgb="FF003366"/>
      <name val="Arial CE"/>
    </font>
    <font>
      <sz val="9"/>
      <color rgb="FF969696"/>
      <name val="Arial CE"/>
      <family val="2"/>
      <charset val="238"/>
    </font>
    <font>
      <sz val="8"/>
      <color rgb="FF505050"/>
      <name val="Arial CE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  <fill>
      <patternFill patternType="solid">
        <fgColor rgb="FFFFFFCC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3">
    <xf numFmtId="0" fontId="0" fillId="0" borderId="0"/>
    <xf numFmtId="0" fontId="1" fillId="0" borderId="0"/>
    <xf numFmtId="0" fontId="19" fillId="0" borderId="0" applyNumberFormat="0" applyFill="0" applyBorder="0" applyAlignment="0" applyProtection="0"/>
  </cellStyleXfs>
  <cellXfs count="201">
    <xf numFmtId="0" fontId="0" fillId="0" borderId="0" xfId="0"/>
    <xf numFmtId="0" fontId="3" fillId="0" borderId="0" xfId="1" applyFont="1" applyAlignment="1">
      <alignment horizontal="left" vertical="center"/>
    </xf>
    <xf numFmtId="0" fontId="1" fillId="0" borderId="0" xfId="1"/>
    <xf numFmtId="0" fontId="1" fillId="0" borderId="0" xfId="1" applyFont="1" applyAlignment="1">
      <alignment horizontal="left" vertical="center"/>
    </xf>
    <xf numFmtId="0" fontId="1" fillId="0" borderId="1" xfId="1" applyBorder="1"/>
    <xf numFmtId="0" fontId="1" fillId="0" borderId="2" xfId="1" applyBorder="1"/>
    <xf numFmtId="0" fontId="1" fillId="0" borderId="3" xfId="1" applyBorder="1"/>
    <xf numFmtId="0" fontId="5" fillId="0" borderId="0" xfId="1" applyFont="1" applyAlignment="1">
      <alignment horizontal="left" vertical="center"/>
    </xf>
    <xf numFmtId="0" fontId="4" fillId="0" borderId="0" xfId="1" applyFont="1" applyAlignment="1">
      <alignment horizontal="left" vertical="center"/>
    </xf>
    <xf numFmtId="0" fontId="6" fillId="0" borderId="0" xfId="1" applyFont="1" applyAlignment="1">
      <alignment horizontal="left" vertical="top"/>
    </xf>
    <xf numFmtId="0" fontId="8" fillId="0" borderId="0" xfId="1" applyFont="1" applyAlignment="1">
      <alignment horizontal="left" vertical="top"/>
    </xf>
    <xf numFmtId="0" fontId="6" fillId="0" borderId="0" xfId="1" applyFont="1" applyAlignment="1">
      <alignment horizontal="left" vertical="center"/>
    </xf>
    <xf numFmtId="0" fontId="7" fillId="0" borderId="0" xfId="1" applyFont="1" applyAlignment="1">
      <alignment horizontal="left" vertical="center"/>
    </xf>
    <xf numFmtId="0" fontId="1" fillId="0" borderId="4" xfId="1" applyBorder="1"/>
    <xf numFmtId="0" fontId="1" fillId="0" borderId="0" xfId="1" applyFont="1" applyAlignment="1">
      <alignment vertical="center"/>
    </xf>
    <xf numFmtId="0" fontId="1" fillId="0" borderId="3" xfId="1" applyFont="1" applyBorder="1" applyAlignment="1">
      <alignment vertical="center"/>
    </xf>
    <xf numFmtId="0" fontId="9" fillId="0" borderId="5" xfId="1" applyFont="1" applyBorder="1" applyAlignment="1">
      <alignment horizontal="left" vertical="center"/>
    </xf>
    <xf numFmtId="0" fontId="1" fillId="0" borderId="5" xfId="1" applyFont="1" applyBorder="1" applyAlignment="1">
      <alignment vertical="center"/>
    </xf>
    <xf numFmtId="0" fontId="1" fillId="0" borderId="0" xfId="1" applyAlignment="1">
      <alignment vertical="center"/>
    </xf>
    <xf numFmtId="0" fontId="6" fillId="0" borderId="0" xfId="1" applyFont="1" applyAlignment="1">
      <alignment vertical="center"/>
    </xf>
    <xf numFmtId="0" fontId="6" fillId="0" borderId="3" xfId="1" applyFont="1" applyBorder="1" applyAlignment="1">
      <alignment vertical="center"/>
    </xf>
    <xf numFmtId="0" fontId="1" fillId="4" borderId="0" xfId="1" applyFont="1" applyFill="1" applyAlignment="1">
      <alignment vertical="center"/>
    </xf>
    <xf numFmtId="0" fontId="11" fillId="4" borderId="6" xfId="1" applyFont="1" applyFill="1" applyBorder="1" applyAlignment="1">
      <alignment horizontal="left" vertical="center"/>
    </xf>
    <xf numFmtId="0" fontId="1" fillId="4" borderId="7" xfId="1" applyFont="1" applyFill="1" applyBorder="1" applyAlignment="1">
      <alignment vertical="center"/>
    </xf>
    <xf numFmtId="0" fontId="11" fillId="4" borderId="7" xfId="1" applyFont="1" applyFill="1" applyBorder="1" applyAlignment="1">
      <alignment horizontal="center" vertical="center"/>
    </xf>
    <xf numFmtId="0" fontId="1" fillId="0" borderId="3" xfId="1" applyBorder="1" applyAlignment="1">
      <alignment vertical="center"/>
    </xf>
    <xf numFmtId="0" fontId="12" fillId="0" borderId="4" xfId="1" applyFont="1" applyBorder="1" applyAlignment="1">
      <alignment horizontal="left" vertical="center"/>
    </xf>
    <xf numFmtId="0" fontId="1" fillId="0" borderId="4" xfId="1" applyBorder="1" applyAlignment="1">
      <alignment vertical="center"/>
    </xf>
    <xf numFmtId="0" fontId="6" fillId="0" borderId="5" xfId="1" applyFont="1" applyBorder="1" applyAlignment="1">
      <alignment horizontal="left" vertical="center"/>
    </xf>
    <xf numFmtId="0" fontId="1" fillId="0" borderId="4" xfId="1" applyFont="1" applyBorder="1" applyAlignment="1">
      <alignment vertical="center"/>
    </xf>
    <xf numFmtId="0" fontId="1" fillId="0" borderId="9" xfId="1" applyFont="1" applyBorder="1" applyAlignment="1">
      <alignment vertical="center"/>
    </xf>
    <xf numFmtId="0" fontId="1" fillId="0" borderId="10" xfId="1" applyFont="1" applyBorder="1" applyAlignment="1">
      <alignment vertical="center"/>
    </xf>
    <xf numFmtId="0" fontId="1" fillId="0" borderId="1" xfId="1" applyFont="1" applyBorder="1" applyAlignment="1">
      <alignment vertical="center"/>
    </xf>
    <xf numFmtId="0" fontId="1" fillId="0" borderId="2" xfId="1" applyFont="1" applyBorder="1" applyAlignment="1">
      <alignment vertical="center"/>
    </xf>
    <xf numFmtId="0" fontId="7" fillId="0" borderId="0" xfId="1" applyFont="1" applyAlignment="1">
      <alignment vertical="center"/>
    </xf>
    <xf numFmtId="0" fontId="7" fillId="0" borderId="3" xfId="1" applyFont="1" applyBorder="1" applyAlignment="1">
      <alignment vertical="center"/>
    </xf>
    <xf numFmtId="0" fontId="8" fillId="0" borderId="0" xfId="1" applyFont="1" applyAlignment="1">
      <alignment vertical="center"/>
    </xf>
    <xf numFmtId="0" fontId="8" fillId="0" borderId="3" xfId="1" applyFont="1" applyBorder="1" applyAlignment="1">
      <alignment vertical="center"/>
    </xf>
    <xf numFmtId="0" fontId="8" fillId="0" borderId="0" xfId="1" applyFont="1" applyAlignment="1">
      <alignment horizontal="left" vertical="center"/>
    </xf>
    <xf numFmtId="0" fontId="9" fillId="0" borderId="0" xfId="1" applyFont="1" applyAlignment="1">
      <alignment vertical="center"/>
    </xf>
    <xf numFmtId="0" fontId="1" fillId="0" borderId="12" xfId="1" applyBorder="1" applyAlignment="1">
      <alignment vertical="center"/>
    </xf>
    <xf numFmtId="0" fontId="1" fillId="0" borderId="13" xfId="1" applyBorder="1" applyAlignment="1">
      <alignment vertical="center"/>
    </xf>
    <xf numFmtId="0" fontId="1" fillId="0" borderId="0" xfId="1" applyFont="1" applyBorder="1" applyAlignment="1">
      <alignment vertical="center"/>
    </xf>
    <xf numFmtId="0" fontId="1" fillId="0" borderId="15" xfId="1" applyFont="1" applyBorder="1" applyAlignment="1">
      <alignment vertical="center"/>
    </xf>
    <xf numFmtId="0" fontId="1" fillId="5" borderId="7" xfId="1" applyFont="1" applyFill="1" applyBorder="1" applyAlignment="1">
      <alignment vertical="center"/>
    </xf>
    <xf numFmtId="0" fontId="15" fillId="5" borderId="0" xfId="1" applyFont="1" applyFill="1" applyAlignment="1">
      <alignment horizontal="center" vertical="center"/>
    </xf>
    <xf numFmtId="0" fontId="16" fillId="0" borderId="16" xfId="1" applyFont="1" applyBorder="1" applyAlignment="1">
      <alignment horizontal="center" vertical="center" wrapText="1"/>
    </xf>
    <xf numFmtId="0" fontId="16" fillId="0" borderId="17" xfId="1" applyFont="1" applyBorder="1" applyAlignment="1">
      <alignment horizontal="center" vertical="center" wrapText="1"/>
    </xf>
    <xf numFmtId="0" fontId="16" fillId="0" borderId="18" xfId="1" applyFont="1" applyBorder="1" applyAlignment="1">
      <alignment horizontal="center" vertical="center" wrapText="1"/>
    </xf>
    <xf numFmtId="0" fontId="1" fillId="0" borderId="11" xfId="1" applyFont="1" applyBorder="1" applyAlignment="1">
      <alignment vertical="center"/>
    </xf>
    <xf numFmtId="0" fontId="1" fillId="0" borderId="12" xfId="1" applyFont="1" applyBorder="1" applyAlignment="1">
      <alignment vertical="center"/>
    </xf>
    <xf numFmtId="0" fontId="1" fillId="0" borderId="13" xfId="1" applyFont="1" applyBorder="1" applyAlignment="1">
      <alignment vertical="center"/>
    </xf>
    <xf numFmtId="0" fontId="11" fillId="0" borderId="0" xfId="1" applyFont="1" applyAlignment="1">
      <alignment vertical="center"/>
    </xf>
    <xf numFmtId="0" fontId="11" fillId="0" borderId="3" xfId="1" applyFont="1" applyBorder="1" applyAlignment="1">
      <alignment vertical="center"/>
    </xf>
    <xf numFmtId="0" fontId="17" fillId="0" borderId="0" xfId="1" applyFont="1" applyAlignment="1">
      <alignment horizontal="left" vertical="center"/>
    </xf>
    <xf numFmtId="0" fontId="17" fillId="0" borderId="0" xfId="1" applyFont="1" applyAlignment="1">
      <alignment vertical="center"/>
    </xf>
    <xf numFmtId="0" fontId="11" fillId="0" borderId="0" xfId="1" applyFont="1" applyAlignment="1">
      <alignment horizontal="center" vertical="center"/>
    </xf>
    <xf numFmtId="4" fontId="13" fillId="0" borderId="14" xfId="1" applyNumberFormat="1" applyFont="1" applyBorder="1" applyAlignment="1">
      <alignment vertical="center"/>
    </xf>
    <xf numFmtId="4" fontId="13" fillId="0" borderId="0" xfId="1" applyNumberFormat="1" applyFont="1" applyBorder="1" applyAlignment="1">
      <alignment vertical="center"/>
    </xf>
    <xf numFmtId="167" fontId="13" fillId="0" borderId="0" xfId="1" applyNumberFormat="1" applyFont="1" applyBorder="1" applyAlignment="1">
      <alignment vertical="center"/>
    </xf>
    <xf numFmtId="4" fontId="13" fillId="0" borderId="15" xfId="1" applyNumberFormat="1" applyFont="1" applyBorder="1" applyAlignment="1">
      <alignment vertical="center"/>
    </xf>
    <xf numFmtId="0" fontId="11" fillId="0" borderId="0" xfId="1" applyFont="1" applyAlignment="1">
      <alignment horizontal="left" vertical="center"/>
    </xf>
    <xf numFmtId="0" fontId="18" fillId="0" borderId="0" xfId="1" applyFont="1" applyAlignment="1">
      <alignment horizontal="left" vertical="center"/>
    </xf>
    <xf numFmtId="0" fontId="20" fillId="0" borderId="0" xfId="2" applyFont="1" applyAlignment="1">
      <alignment horizontal="center" vertical="center"/>
    </xf>
    <xf numFmtId="0" fontId="21" fillId="0" borderId="3" xfId="1" applyFont="1" applyBorder="1" applyAlignment="1">
      <alignment vertical="center"/>
    </xf>
    <xf numFmtId="0" fontId="22" fillId="0" borderId="0" xfId="1" applyFont="1" applyAlignment="1">
      <alignment vertical="center"/>
    </xf>
    <xf numFmtId="0" fontId="23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4" fontId="24" fillId="0" borderId="19" xfId="1" applyNumberFormat="1" applyFont="1" applyBorder="1" applyAlignment="1">
      <alignment vertical="center"/>
    </xf>
    <xf numFmtId="4" fontId="24" fillId="0" borderId="20" xfId="1" applyNumberFormat="1" applyFont="1" applyBorder="1" applyAlignment="1">
      <alignment vertical="center"/>
    </xf>
    <xf numFmtId="167" fontId="24" fillId="0" borderId="20" xfId="1" applyNumberFormat="1" applyFont="1" applyBorder="1" applyAlignment="1">
      <alignment vertical="center"/>
    </xf>
    <xf numFmtId="4" fontId="24" fillId="0" borderId="21" xfId="1" applyNumberFormat="1" applyFont="1" applyBorder="1" applyAlignment="1">
      <alignment vertical="center"/>
    </xf>
    <xf numFmtId="0" fontId="21" fillId="0" borderId="0" xfId="1" applyFont="1" applyAlignment="1">
      <alignment vertical="center"/>
    </xf>
    <xf numFmtId="0" fontId="21" fillId="0" borderId="0" xfId="1" applyFont="1" applyAlignment="1">
      <alignment horizontal="left" vertical="center"/>
    </xf>
    <xf numFmtId="0" fontId="1" fillId="0" borderId="0" xfId="1" applyProtection="1"/>
    <xf numFmtId="0" fontId="25" fillId="0" borderId="0" xfId="1" applyFont="1" applyAlignment="1">
      <alignment horizontal="left" vertical="center"/>
    </xf>
    <xf numFmtId="166" fontId="7" fillId="0" borderId="0" xfId="1" applyNumberFormat="1" applyFont="1" applyAlignment="1">
      <alignment horizontal="left" vertical="center"/>
    </xf>
    <xf numFmtId="0" fontId="1" fillId="0" borderId="0" xfId="1" applyFont="1" applyAlignment="1">
      <alignment vertical="center" wrapText="1"/>
    </xf>
    <xf numFmtId="0" fontId="1" fillId="0" borderId="3" xfId="1" applyFont="1" applyBorder="1" applyAlignment="1">
      <alignment vertical="center" wrapText="1"/>
    </xf>
    <xf numFmtId="0" fontId="1" fillId="0" borderId="3" xfId="1" applyBorder="1" applyAlignment="1">
      <alignment vertical="center" wrapText="1"/>
    </xf>
    <xf numFmtId="0" fontId="1" fillId="0" borderId="0" xfId="1" applyAlignment="1">
      <alignment vertical="center" wrapText="1"/>
    </xf>
    <xf numFmtId="0" fontId="9" fillId="0" borderId="0" xfId="1" applyFont="1" applyAlignment="1">
      <alignment horizontal="left" vertical="center"/>
    </xf>
    <xf numFmtId="4" fontId="17" fillId="0" borderId="0" xfId="1" applyNumberFormat="1" applyFont="1" applyAlignment="1">
      <alignment vertical="center"/>
    </xf>
    <xf numFmtId="0" fontId="6" fillId="0" borderId="0" xfId="1" applyFont="1" applyAlignment="1">
      <alignment horizontal="right" vertical="center"/>
    </xf>
    <xf numFmtId="0" fontId="14" fillId="0" borderId="0" xfId="1" applyFont="1" applyAlignment="1">
      <alignment horizontal="left" vertical="center"/>
    </xf>
    <xf numFmtId="4" fontId="6" fillId="0" borderId="0" xfId="1" applyNumberFormat="1" applyFont="1" applyAlignment="1">
      <alignment vertical="center"/>
    </xf>
    <xf numFmtId="165" fontId="6" fillId="0" borderId="0" xfId="1" applyNumberFormat="1" applyFont="1" applyAlignment="1">
      <alignment horizontal="right" vertical="center"/>
    </xf>
    <xf numFmtId="0" fontId="1" fillId="5" borderId="0" xfId="1" applyFont="1" applyFill="1" applyAlignment="1">
      <alignment vertical="center"/>
    </xf>
    <xf numFmtId="0" fontId="11" fillId="5" borderId="6" xfId="1" applyFont="1" applyFill="1" applyBorder="1" applyAlignment="1">
      <alignment horizontal="left" vertical="center"/>
    </xf>
    <xf numFmtId="0" fontId="11" fillId="5" borderId="7" xfId="1" applyFont="1" applyFill="1" applyBorder="1" applyAlignment="1">
      <alignment horizontal="right" vertical="center"/>
    </xf>
    <xf numFmtId="0" fontId="11" fillId="5" borderId="7" xfId="1" applyFont="1" applyFill="1" applyBorder="1" applyAlignment="1">
      <alignment horizontal="center" vertical="center"/>
    </xf>
    <xf numFmtId="4" fontId="11" fillId="5" borderId="7" xfId="1" applyNumberFormat="1" applyFont="1" applyFill="1" applyBorder="1" applyAlignment="1">
      <alignment vertical="center"/>
    </xf>
    <xf numFmtId="0" fontId="1" fillId="5" borderId="8" xfId="1" applyFont="1" applyFill="1" applyBorder="1" applyAlignment="1">
      <alignment vertical="center"/>
    </xf>
    <xf numFmtId="0" fontId="6" fillId="0" borderId="5" xfId="1" applyFont="1" applyBorder="1" applyAlignment="1">
      <alignment horizontal="center" vertical="center"/>
    </xf>
    <xf numFmtId="0" fontId="6" fillId="0" borderId="5" xfId="1" applyFont="1" applyBorder="1" applyAlignment="1">
      <alignment horizontal="right" vertical="center"/>
    </xf>
    <xf numFmtId="0" fontId="7" fillId="0" borderId="0" xfId="1" applyFont="1" applyAlignment="1">
      <alignment horizontal="left" vertical="center" wrapText="1"/>
    </xf>
    <xf numFmtId="0" fontId="15" fillId="5" borderId="0" xfId="1" applyFont="1" applyFill="1" applyAlignment="1">
      <alignment horizontal="left" vertical="center"/>
    </xf>
    <xf numFmtId="0" fontId="15" fillId="5" borderId="0" xfId="1" applyFont="1" applyFill="1" applyAlignment="1">
      <alignment horizontal="right" vertical="center"/>
    </xf>
    <xf numFmtId="0" fontId="26" fillId="0" borderId="0" xfId="1" applyFont="1" applyAlignment="1">
      <alignment horizontal="left" vertical="center"/>
    </xf>
    <xf numFmtId="0" fontId="27" fillId="0" borderId="0" xfId="1" applyFont="1" applyAlignment="1">
      <alignment vertical="center"/>
    </xf>
    <xf numFmtId="0" fontId="27" fillId="0" borderId="3" xfId="1" applyFont="1" applyBorder="1" applyAlignment="1">
      <alignment vertical="center"/>
    </xf>
    <xf numFmtId="0" fontId="27" fillId="0" borderId="20" xfId="1" applyFont="1" applyBorder="1" applyAlignment="1">
      <alignment horizontal="left" vertical="center"/>
    </xf>
    <xf numFmtId="0" fontId="27" fillId="0" borderId="20" xfId="1" applyFont="1" applyBorder="1" applyAlignment="1">
      <alignment vertical="center"/>
    </xf>
    <xf numFmtId="4" fontId="27" fillId="0" borderId="20" xfId="1" applyNumberFormat="1" applyFont="1" applyBorder="1" applyAlignment="1">
      <alignment vertical="center"/>
    </xf>
    <xf numFmtId="0" fontId="28" fillId="0" borderId="0" xfId="1" applyFont="1" applyAlignment="1">
      <alignment vertical="center"/>
    </xf>
    <xf numFmtId="0" fontId="28" fillId="0" borderId="3" xfId="1" applyFont="1" applyBorder="1" applyAlignment="1">
      <alignment vertical="center"/>
    </xf>
    <xf numFmtId="0" fontId="28" fillId="0" borderId="20" xfId="1" applyFont="1" applyBorder="1" applyAlignment="1">
      <alignment horizontal="left" vertical="center"/>
    </xf>
    <xf numFmtId="0" fontId="28" fillId="0" borderId="20" xfId="1" applyFont="1" applyBorder="1" applyAlignment="1">
      <alignment vertical="center"/>
    </xf>
    <xf numFmtId="4" fontId="28" fillId="0" borderId="20" xfId="1" applyNumberFormat="1" applyFont="1" applyBorder="1" applyAlignment="1">
      <alignment vertical="center"/>
    </xf>
    <xf numFmtId="0" fontId="1" fillId="0" borderId="0" xfId="1" applyFont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0" fontId="15" fillId="5" borderId="16" xfId="1" applyFont="1" applyFill="1" applyBorder="1" applyAlignment="1">
      <alignment horizontal="center" vertical="center" wrapText="1"/>
    </xf>
    <xf numFmtId="0" fontId="15" fillId="5" borderId="17" xfId="1" applyFont="1" applyFill="1" applyBorder="1" applyAlignment="1">
      <alignment horizontal="center" vertical="center" wrapText="1"/>
    </xf>
    <xf numFmtId="0" fontId="15" fillId="5" borderId="18" xfId="1" applyFont="1" applyFill="1" applyBorder="1" applyAlignment="1">
      <alignment horizontal="center" vertical="center" wrapText="1"/>
    </xf>
    <xf numFmtId="0" fontId="1" fillId="0" borderId="3" xfId="1" applyBorder="1" applyAlignment="1">
      <alignment horizontal="center" vertical="center" wrapText="1"/>
    </xf>
    <xf numFmtId="0" fontId="1" fillId="0" borderId="0" xfId="1" applyAlignment="1">
      <alignment horizontal="center" vertical="center" wrapText="1"/>
    </xf>
    <xf numFmtId="4" fontId="17" fillId="0" borderId="0" xfId="1" applyNumberFormat="1" applyFont="1" applyAlignment="1"/>
    <xf numFmtId="167" fontId="29" fillId="0" borderId="12" xfId="1" applyNumberFormat="1" applyFont="1" applyBorder="1" applyAlignment="1"/>
    <xf numFmtId="167" fontId="29" fillId="0" borderId="13" xfId="1" applyNumberFormat="1" applyFont="1" applyBorder="1" applyAlignment="1"/>
    <xf numFmtId="4" fontId="30" fillId="0" borderId="0" xfId="1" applyNumberFormat="1" applyFont="1" applyAlignment="1">
      <alignment vertical="center"/>
    </xf>
    <xf numFmtId="0" fontId="31" fillId="0" borderId="0" xfId="1" applyFont="1" applyAlignment="1"/>
    <xf numFmtId="0" fontId="31" fillId="0" borderId="3" xfId="1" applyFont="1" applyBorder="1" applyAlignment="1"/>
    <xf numFmtId="0" fontId="31" fillId="0" borderId="0" xfId="1" applyFont="1" applyAlignment="1">
      <alignment horizontal="left"/>
    </xf>
    <xf numFmtId="0" fontId="27" fillId="0" borderId="0" xfId="1" applyFont="1" applyAlignment="1">
      <alignment horizontal="left"/>
    </xf>
    <xf numFmtId="4" fontId="27" fillId="0" borderId="0" xfId="1" applyNumberFormat="1" applyFont="1" applyAlignment="1"/>
    <xf numFmtId="0" fontId="31" fillId="0" borderId="14" xfId="1" applyFont="1" applyBorder="1" applyAlignment="1"/>
    <xf numFmtId="0" fontId="31" fillId="0" borderId="0" xfId="1" applyFont="1" applyBorder="1" applyAlignment="1"/>
    <xf numFmtId="167" fontId="31" fillId="0" borderId="0" xfId="1" applyNumberFormat="1" applyFont="1" applyBorder="1" applyAlignment="1"/>
    <xf numFmtId="167" fontId="31" fillId="0" borderId="15" xfId="1" applyNumberFormat="1" applyFont="1" applyBorder="1" applyAlignment="1"/>
    <xf numFmtId="0" fontId="31" fillId="0" borderId="0" xfId="1" applyFont="1" applyAlignment="1">
      <alignment horizontal="center"/>
    </xf>
    <xf numFmtId="4" fontId="31" fillId="0" borderId="0" xfId="1" applyNumberFormat="1" applyFont="1" applyAlignment="1">
      <alignment vertical="center"/>
    </xf>
    <xf numFmtId="0" fontId="28" fillId="0" borderId="0" xfId="1" applyFont="1" applyAlignment="1">
      <alignment horizontal="left"/>
    </xf>
    <xf numFmtId="4" fontId="28" fillId="0" borderId="0" xfId="1" applyNumberFormat="1" applyFont="1" applyAlignment="1"/>
    <xf numFmtId="0" fontId="1" fillId="0" borderId="3" xfId="1" applyFont="1" applyBorder="1" applyAlignment="1" applyProtection="1">
      <alignment vertical="center"/>
      <protection locked="0"/>
    </xf>
    <xf numFmtId="0" fontId="15" fillId="0" borderId="22" xfId="1" applyFont="1" applyBorder="1" applyAlignment="1" applyProtection="1">
      <alignment horizontal="center" vertical="center"/>
      <protection locked="0"/>
    </xf>
    <xf numFmtId="49" fontId="15" fillId="0" borderId="22" xfId="1" applyNumberFormat="1" applyFont="1" applyBorder="1" applyAlignment="1" applyProtection="1">
      <alignment horizontal="left" vertical="center" wrapText="1"/>
      <protection locked="0"/>
    </xf>
    <xf numFmtId="0" fontId="15" fillId="0" borderId="22" xfId="1" applyFont="1" applyBorder="1" applyAlignment="1" applyProtection="1">
      <alignment horizontal="left" vertical="center" wrapText="1"/>
      <protection locked="0"/>
    </xf>
    <xf numFmtId="0" fontId="15" fillId="0" borderId="22" xfId="1" applyFont="1" applyBorder="1" applyAlignment="1" applyProtection="1">
      <alignment horizontal="center" vertical="center" wrapText="1"/>
      <protection locked="0"/>
    </xf>
    <xf numFmtId="164" fontId="15" fillId="0" borderId="22" xfId="1" applyNumberFormat="1" applyFont="1" applyBorder="1" applyAlignment="1" applyProtection="1">
      <alignment vertical="center"/>
      <protection locked="0"/>
    </xf>
    <xf numFmtId="4" fontId="15" fillId="6" borderId="22" xfId="1" applyNumberFormat="1" applyFont="1" applyFill="1" applyBorder="1" applyAlignment="1" applyProtection="1">
      <alignment vertical="center"/>
      <protection locked="0"/>
    </xf>
    <xf numFmtId="4" fontId="15" fillId="0" borderId="22" xfId="1" applyNumberFormat="1" applyFont="1" applyBorder="1" applyAlignment="1" applyProtection="1">
      <alignment vertical="center"/>
      <protection locked="0"/>
    </xf>
    <xf numFmtId="0" fontId="15" fillId="0" borderId="22" xfId="1" applyFont="1" applyBorder="1" applyAlignment="1" applyProtection="1">
      <alignment horizontal="right" vertical="center" wrapText="1"/>
      <protection locked="0"/>
    </xf>
    <xf numFmtId="0" fontId="16" fillId="0" borderId="14" xfId="1" applyFont="1" applyBorder="1" applyAlignment="1">
      <alignment horizontal="left" vertical="center"/>
    </xf>
    <xf numFmtId="0" fontId="16" fillId="0" borderId="0" xfId="1" applyFont="1" applyBorder="1" applyAlignment="1">
      <alignment horizontal="center" vertical="center"/>
    </xf>
    <xf numFmtId="167" fontId="16" fillId="0" borderId="0" xfId="1" applyNumberFormat="1" applyFont="1" applyBorder="1" applyAlignment="1">
      <alignment vertical="center"/>
    </xf>
    <xf numFmtId="167" fontId="16" fillId="0" borderId="15" xfId="1" applyNumberFormat="1" applyFont="1" applyBorder="1" applyAlignment="1">
      <alignment vertical="center"/>
    </xf>
    <xf numFmtId="0" fontId="15" fillId="0" borderId="0" xfId="1" applyFont="1" applyAlignment="1">
      <alignment horizontal="left" vertical="center"/>
    </xf>
    <xf numFmtId="4" fontId="1" fillId="0" borderId="0" xfId="1" applyNumberFormat="1" applyFont="1" applyAlignment="1">
      <alignment vertical="center"/>
    </xf>
    <xf numFmtId="0" fontId="2" fillId="0" borderId="22" xfId="1" applyFont="1" applyBorder="1" applyAlignment="1" applyProtection="1">
      <alignment horizontal="center" vertical="center"/>
      <protection locked="0"/>
    </xf>
    <xf numFmtId="49" fontId="2" fillId="0" borderId="22" xfId="1" applyNumberFormat="1" applyFont="1" applyBorder="1" applyAlignment="1" applyProtection="1">
      <alignment horizontal="left" vertical="center" wrapText="1"/>
      <protection locked="0"/>
    </xf>
    <xf numFmtId="0" fontId="2" fillId="0" borderId="22" xfId="1" applyFont="1" applyBorder="1" applyAlignment="1" applyProtection="1">
      <alignment horizontal="left" vertical="center" wrapText="1"/>
      <protection locked="0"/>
    </xf>
    <xf numFmtId="0" fontId="2" fillId="0" borderId="22" xfId="1" applyFont="1" applyBorder="1" applyAlignment="1" applyProtection="1">
      <alignment horizontal="center" vertical="center" wrapText="1"/>
      <protection locked="0"/>
    </xf>
    <xf numFmtId="164" fontId="2" fillId="0" borderId="22" xfId="1" applyNumberFormat="1" applyFont="1" applyBorder="1" applyAlignment="1" applyProtection="1">
      <alignment vertical="center"/>
      <protection locked="0"/>
    </xf>
    <xf numFmtId="4" fontId="2" fillId="2" borderId="22" xfId="1" applyNumberFormat="1" applyFont="1" applyFill="1" applyBorder="1" applyAlignment="1" applyProtection="1">
      <alignment vertical="center"/>
      <protection locked="0"/>
    </xf>
    <xf numFmtId="4" fontId="2" fillId="0" borderId="22" xfId="1" applyNumberFormat="1" applyFont="1" applyBorder="1" applyAlignment="1" applyProtection="1">
      <alignment vertical="center"/>
      <protection locked="0"/>
    </xf>
    <xf numFmtId="0" fontId="1" fillId="0" borderId="22" xfId="1" applyFont="1" applyBorder="1" applyAlignment="1" applyProtection="1">
      <alignment horizontal="right" vertical="center"/>
      <protection locked="0"/>
    </xf>
    <xf numFmtId="0" fontId="32" fillId="2" borderId="14" xfId="1" applyFont="1" applyFill="1" applyBorder="1" applyAlignment="1" applyProtection="1">
      <alignment horizontal="left" vertical="center"/>
      <protection locked="0"/>
    </xf>
    <xf numFmtId="0" fontId="32" fillId="0" borderId="0" xfId="1" applyFont="1" applyBorder="1" applyAlignment="1">
      <alignment horizontal="center" vertical="center"/>
    </xf>
    <xf numFmtId="167" fontId="32" fillId="0" borderId="0" xfId="1" applyNumberFormat="1" applyFont="1" applyBorder="1" applyAlignment="1">
      <alignment vertical="center"/>
    </xf>
    <xf numFmtId="167" fontId="32" fillId="0" borderId="15" xfId="1" applyNumberFormat="1" applyFont="1" applyBorder="1" applyAlignment="1">
      <alignment vertical="center"/>
    </xf>
    <xf numFmtId="0" fontId="2" fillId="0" borderId="0" xfId="1" applyFont="1" applyAlignment="1">
      <alignment horizontal="left" vertical="center"/>
    </xf>
    <xf numFmtId="0" fontId="33" fillId="0" borderId="0" xfId="1" applyFont="1" applyAlignment="1">
      <alignment horizontal="left" vertical="center" wrapText="1"/>
    </xf>
    <xf numFmtId="0" fontId="33" fillId="0" borderId="0" xfId="1" applyFont="1" applyAlignment="1">
      <alignment vertical="center"/>
    </xf>
    <xf numFmtId="164" fontId="33" fillId="0" borderId="0" xfId="1" applyNumberFormat="1" applyFont="1" applyAlignment="1">
      <alignment vertical="center"/>
    </xf>
    <xf numFmtId="4" fontId="17" fillId="0" borderId="0" xfId="1" applyNumberFormat="1" applyFont="1" applyAlignment="1">
      <alignment horizontal="right" vertical="center"/>
    </xf>
    <xf numFmtId="4" fontId="17" fillId="0" borderId="0" xfId="1" applyNumberFormat="1" applyFont="1" applyAlignment="1">
      <alignment vertical="center"/>
    </xf>
    <xf numFmtId="0" fontId="22" fillId="0" borderId="0" xfId="1" applyFont="1" applyAlignment="1">
      <alignment horizontal="left" vertical="center" wrapText="1"/>
    </xf>
    <xf numFmtId="4" fontId="23" fillId="0" borderId="0" xfId="1" applyNumberFormat="1" applyFont="1" applyAlignment="1">
      <alignment vertical="center"/>
    </xf>
    <xf numFmtId="0" fontId="23" fillId="0" borderId="0" xfId="1" applyFont="1" applyAlignment="1">
      <alignment vertical="center"/>
    </xf>
    <xf numFmtId="166" fontId="7" fillId="0" borderId="0" xfId="1" applyNumberFormat="1" applyFont="1" applyAlignment="1">
      <alignment horizontal="left" vertical="center"/>
    </xf>
    <xf numFmtId="0" fontId="7" fillId="0" borderId="0" xfId="1" applyFont="1" applyAlignment="1">
      <alignment vertical="center" wrapText="1"/>
    </xf>
    <xf numFmtId="0" fontId="7" fillId="0" borderId="0" xfId="1" applyFont="1" applyAlignment="1">
      <alignment vertical="center"/>
    </xf>
    <xf numFmtId="0" fontId="13" fillId="0" borderId="11" xfId="1" applyFont="1" applyBorder="1" applyAlignment="1">
      <alignment horizontal="center" vertical="center"/>
    </xf>
    <xf numFmtId="0" fontId="13" fillId="0" borderId="12" xfId="1" applyFont="1" applyBorder="1" applyAlignment="1">
      <alignment horizontal="left" vertical="center"/>
    </xf>
    <xf numFmtId="0" fontId="14" fillId="0" borderId="14" xfId="1" applyFont="1" applyBorder="1" applyAlignment="1">
      <alignment horizontal="left" vertical="center"/>
    </xf>
    <xf numFmtId="0" fontId="14" fillId="0" borderId="0" xfId="1" applyFont="1" applyBorder="1" applyAlignment="1">
      <alignment horizontal="left" vertical="center"/>
    </xf>
    <xf numFmtId="0" fontId="15" fillId="5" borderId="6" xfId="1" applyFont="1" applyFill="1" applyBorder="1" applyAlignment="1">
      <alignment horizontal="center" vertical="center"/>
    </xf>
    <xf numFmtId="0" fontId="15" fillId="5" borderId="7" xfId="1" applyFont="1" applyFill="1" applyBorder="1" applyAlignment="1">
      <alignment horizontal="left" vertical="center"/>
    </xf>
    <xf numFmtId="0" fontId="15" fillId="5" borderId="7" xfId="1" applyFont="1" applyFill="1" applyBorder="1" applyAlignment="1">
      <alignment horizontal="center" vertical="center"/>
    </xf>
    <xf numFmtId="0" fontId="15" fillId="5" borderId="7" xfId="1" applyFont="1" applyFill="1" applyBorder="1" applyAlignment="1">
      <alignment horizontal="right" vertical="center"/>
    </xf>
    <xf numFmtId="0" fontId="15" fillId="5" borderId="8" xfId="1" applyFont="1" applyFill="1" applyBorder="1" applyAlignment="1">
      <alignment horizontal="left" vertical="center"/>
    </xf>
    <xf numFmtId="165" fontId="6" fillId="0" borderId="0" xfId="1" applyNumberFormat="1" applyFont="1" applyAlignment="1">
      <alignment horizontal="left" vertical="center"/>
    </xf>
    <xf numFmtId="0" fontId="6" fillId="0" borderId="0" xfId="1" applyFont="1" applyAlignment="1">
      <alignment vertical="center"/>
    </xf>
    <xf numFmtId="4" fontId="10" fillId="0" borderId="0" xfId="1" applyNumberFormat="1" applyFont="1" applyAlignment="1">
      <alignment vertical="center"/>
    </xf>
    <xf numFmtId="0" fontId="11" fillId="4" borderId="7" xfId="1" applyFont="1" applyFill="1" applyBorder="1" applyAlignment="1">
      <alignment horizontal="left" vertical="center"/>
    </xf>
    <xf numFmtId="0" fontId="1" fillId="4" borderId="7" xfId="1" applyFont="1" applyFill="1" applyBorder="1" applyAlignment="1">
      <alignment vertical="center"/>
    </xf>
    <xf numFmtId="4" fontId="11" fillId="4" borderId="7" xfId="1" applyNumberFormat="1" applyFont="1" applyFill="1" applyBorder="1" applyAlignment="1">
      <alignment vertical="center"/>
    </xf>
    <xf numFmtId="0" fontId="1" fillId="4" borderId="8" xfId="1" applyFont="1" applyFill="1" applyBorder="1" applyAlignment="1">
      <alignment vertical="center"/>
    </xf>
    <xf numFmtId="0" fontId="8" fillId="0" borderId="0" xfId="1" applyFont="1" applyAlignment="1">
      <alignment horizontal="left" vertical="center" wrapText="1"/>
    </xf>
    <xf numFmtId="0" fontId="8" fillId="0" borderId="0" xfId="1" applyFont="1" applyAlignment="1">
      <alignment vertical="center"/>
    </xf>
    <xf numFmtId="0" fontId="4" fillId="3" borderId="0" xfId="1" applyFont="1" applyFill="1" applyAlignment="1">
      <alignment horizontal="center" vertical="center"/>
    </xf>
    <xf numFmtId="0" fontId="1" fillId="0" borderId="0" xfId="1"/>
    <xf numFmtId="0" fontId="7" fillId="0" borderId="0" xfId="1" applyFont="1" applyAlignment="1">
      <alignment horizontal="left" vertical="center"/>
    </xf>
    <xf numFmtId="0" fontId="8" fillId="0" borderId="0" xfId="1" applyFont="1" applyAlignment="1">
      <alignment horizontal="left" vertical="top" wrapText="1"/>
    </xf>
    <xf numFmtId="0" fontId="7" fillId="0" borderId="0" xfId="1" applyFont="1" applyAlignment="1">
      <alignment horizontal="left" vertical="center" wrapText="1"/>
    </xf>
    <xf numFmtId="4" fontId="9" fillId="0" borderId="5" xfId="1" applyNumberFormat="1" applyFont="1" applyBorder="1" applyAlignment="1">
      <alignment vertical="center"/>
    </xf>
    <xf numFmtId="0" fontId="1" fillId="0" borderId="5" xfId="1" applyFont="1" applyBorder="1" applyAlignment="1">
      <alignment vertical="center"/>
    </xf>
    <xf numFmtId="0" fontId="6" fillId="0" borderId="0" xfId="1" applyFont="1" applyAlignment="1">
      <alignment horizontal="right" vertical="center"/>
    </xf>
    <xf numFmtId="0" fontId="1" fillId="0" borderId="0" xfId="1" applyFont="1" applyAlignment="1">
      <alignment vertical="center"/>
    </xf>
    <xf numFmtId="0" fontId="6" fillId="0" borderId="0" xfId="1" applyFont="1" applyAlignment="1">
      <alignment horizontal="left" vertical="center" wrapText="1"/>
    </xf>
    <xf numFmtId="0" fontId="6" fillId="0" borderId="0" xfId="1" applyFont="1" applyAlignment="1">
      <alignment horizontal="left" vertical="center"/>
    </xf>
  </cellXfs>
  <cellStyles count="3">
    <cellStyle name="Hypertextový odkaz 2" xfId="2" xr:uid="{3EA20146-2CEF-4A50-B759-29E8A39897D3}"/>
    <cellStyle name="Normální" xfId="0" builtinId="0"/>
    <cellStyle name="Normální 2" xfId="1" xr:uid="{E3847834-C767-4A9B-A2D5-0E904A11FC8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urs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urs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  <a:extLst>
            <a:ext uri="{FF2B5EF4-FFF2-40B4-BE49-F238E27FC236}">
              <a16:creationId xmlns:a16="http://schemas.microsoft.com/office/drawing/2014/main" id="{CD866A33-BDA4-4000-AB9C-3CC084C16CAE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285750" cy="285750"/>
        </a:xfrm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  <a:extLst>
            <a:ext uri="{FF2B5EF4-FFF2-40B4-BE49-F238E27FC236}">
              <a16:creationId xmlns:a16="http://schemas.microsoft.com/office/drawing/2014/main" id="{A00E4801-6DFD-47F1-9B62-79D35E54665E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285750" cy="285750"/>
        </a:xfrm>
        <a:prstGeom prst="rect">
          <a:avLst/>
        </a:prstGeom>
      </xdr:spPr>
    </xdr:pic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&#345;&#237;loha%20&#269;.2%20-%20v&#253;kaz_v&#253;m&#283;r%20demont&#225;&#382;%20PP(zad&#225;n&#237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itulace stavby"/>
      <sheetName val="Demontáž trasy potrubní pošty"/>
    </sheetNames>
    <sheetDataSet>
      <sheetData sheetId="0">
        <row r="6">
          <cell r="K6" t="str">
            <v>Demontáž trasy potrubní pošty</v>
          </cell>
        </row>
        <row r="10">
          <cell r="AN10" t="str">
            <v/>
          </cell>
        </row>
        <row r="11">
          <cell r="E11" t="str">
            <v xml:space="preserve"> </v>
          </cell>
          <cell r="AN11" t="str">
            <v/>
          </cell>
        </row>
        <row r="13">
          <cell r="AN13" t="str">
            <v/>
          </cell>
        </row>
        <row r="14">
          <cell r="E14" t="str">
            <v xml:space="preserve"> </v>
          </cell>
          <cell r="AN14" t="str">
            <v/>
          </cell>
        </row>
        <row r="16">
          <cell r="AN16" t="str">
            <v/>
          </cell>
        </row>
        <row r="17">
          <cell r="E17" t="str">
            <v xml:space="preserve"> </v>
          </cell>
          <cell r="AN17" t="str">
            <v/>
          </cell>
        </row>
        <row r="19">
          <cell r="AN19" t="str">
            <v/>
          </cell>
        </row>
        <row r="20">
          <cell r="E20" t="str">
            <v xml:space="preserve"> </v>
          </cell>
          <cell r="AN20" t="str">
            <v/>
          </cell>
        </row>
      </sheetData>
      <sheetData sheetId="1">
        <row r="30">
          <cell r="J30">
            <v>0</v>
          </cell>
        </row>
        <row r="34">
          <cell r="F34">
            <v>0</v>
          </cell>
          <cell r="J34">
            <v>0</v>
          </cell>
        </row>
        <row r="35">
          <cell r="F35">
            <v>0</v>
          </cell>
          <cell r="J35">
            <v>0</v>
          </cell>
        </row>
        <row r="36">
          <cell r="F36">
            <v>0</v>
          </cell>
          <cell r="J36">
            <v>0</v>
          </cell>
        </row>
        <row r="37">
          <cell r="F37">
            <v>0</v>
          </cell>
        </row>
        <row r="118">
          <cell r="P118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739D64-BB75-472F-89BA-016837F083FD}">
  <sheetPr>
    <pageSetUpPr fitToPage="1"/>
  </sheetPr>
  <dimension ref="A1:CM97"/>
  <sheetViews>
    <sheetView showGridLines="0" tabSelected="1" workbookViewId="0">
      <selection activeCell="AG103" sqref="AG103"/>
    </sheetView>
  </sheetViews>
  <sheetFormatPr defaultRowHeight="11.25"/>
  <cols>
    <col min="1" max="1" width="7.140625" style="2" customWidth="1"/>
    <col min="2" max="2" width="1.42578125" style="2" customWidth="1"/>
    <col min="3" max="3" width="3.5703125" style="2" customWidth="1"/>
    <col min="4" max="32" width="2.28515625" style="2" customWidth="1"/>
    <col min="33" max="33" width="8.28515625" style="2" customWidth="1"/>
    <col min="34" max="34" width="2.85546875" style="2" customWidth="1"/>
    <col min="35" max="35" width="27.140625" style="2" customWidth="1"/>
    <col min="36" max="37" width="2.140625" style="2" customWidth="1"/>
    <col min="38" max="38" width="7.140625" style="2" customWidth="1"/>
    <col min="39" max="39" width="2.85546875" style="2" customWidth="1"/>
    <col min="40" max="40" width="11.42578125" style="2" customWidth="1"/>
    <col min="41" max="41" width="6.42578125" style="2" customWidth="1"/>
    <col min="42" max="42" width="3.5703125" style="2" customWidth="1"/>
    <col min="43" max="43" width="5.140625" style="2" customWidth="1"/>
    <col min="44" max="44" width="2" style="2" customWidth="1"/>
    <col min="45" max="45" width="22.140625" style="2" hidden="1" customWidth="1"/>
    <col min="46" max="46" width="9.42578125" style="2" hidden="1" customWidth="1"/>
    <col min="47" max="47" width="14" style="2" hidden="1" customWidth="1"/>
    <col min="48" max="48" width="16.5703125" style="2" hidden="1" customWidth="1"/>
    <col min="49" max="49" width="0.5703125" style="2" customWidth="1"/>
    <col min="50" max="50" width="20.85546875" style="2" hidden="1" customWidth="1"/>
    <col min="51" max="51" width="20.7109375" style="2" hidden="1" customWidth="1"/>
    <col min="52" max="52" width="11.7109375" style="2" hidden="1" customWidth="1"/>
    <col min="53" max="53" width="6.42578125" style="2" hidden="1" customWidth="1"/>
    <col min="54" max="54" width="5.7109375" style="2" hidden="1" customWidth="1"/>
    <col min="55" max="55" width="4.28515625" style="2" hidden="1" customWidth="1"/>
    <col min="56" max="56" width="10.28515625" style="2" hidden="1" customWidth="1"/>
    <col min="57" max="57" width="0.85546875" style="2" customWidth="1"/>
    <col min="58" max="16384" width="9.140625" style="2"/>
  </cols>
  <sheetData>
    <row r="1" spans="1:74">
      <c r="A1" s="1" t="s">
        <v>16</v>
      </c>
      <c r="AZ1" s="1" t="s">
        <v>17</v>
      </c>
      <c r="BA1" s="1" t="s">
        <v>18</v>
      </c>
      <c r="BB1" s="1" t="s">
        <v>17</v>
      </c>
      <c r="BT1" s="1" t="s">
        <v>19</v>
      </c>
      <c r="BU1" s="1" t="s">
        <v>19</v>
      </c>
      <c r="BV1" s="1" t="s">
        <v>20</v>
      </c>
    </row>
    <row r="2" spans="1:74" ht="36.950000000000003" customHeight="1">
      <c r="AR2" s="190" t="s">
        <v>21</v>
      </c>
      <c r="AS2" s="191"/>
      <c r="AT2" s="191"/>
      <c r="AU2" s="191"/>
      <c r="AV2" s="191"/>
      <c r="AW2" s="191"/>
      <c r="AX2" s="191"/>
      <c r="AY2" s="191"/>
      <c r="AZ2" s="191"/>
      <c r="BA2" s="191"/>
      <c r="BB2" s="191"/>
      <c r="BC2" s="191"/>
      <c r="BD2" s="191"/>
      <c r="BE2" s="191"/>
      <c r="BS2" s="3" t="s">
        <v>22</v>
      </c>
      <c r="BT2" s="3" t="s">
        <v>23</v>
      </c>
    </row>
    <row r="3" spans="1:74" ht="6.95" customHeight="1">
      <c r="B3" s="4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6"/>
      <c r="BS3" s="3" t="s">
        <v>22</v>
      </c>
      <c r="BT3" s="3" t="s">
        <v>24</v>
      </c>
    </row>
    <row r="4" spans="1:74" ht="24.95" customHeight="1">
      <c r="B4" s="6"/>
      <c r="D4" s="7" t="s">
        <v>25</v>
      </c>
      <c r="AR4" s="6"/>
      <c r="AS4" s="8" t="s">
        <v>26</v>
      </c>
      <c r="BS4" s="3" t="s">
        <v>27</v>
      </c>
    </row>
    <row r="5" spans="1:74" ht="12" customHeight="1">
      <c r="B5" s="6"/>
      <c r="D5" s="9" t="s">
        <v>28</v>
      </c>
      <c r="K5" s="192"/>
      <c r="L5" s="191"/>
      <c r="M5" s="191"/>
      <c r="N5" s="191"/>
      <c r="O5" s="191"/>
      <c r="P5" s="191"/>
      <c r="Q5" s="191"/>
      <c r="R5" s="191"/>
      <c r="S5" s="191"/>
      <c r="T5" s="191"/>
      <c r="U5" s="191"/>
      <c r="V5" s="191"/>
      <c r="W5" s="191"/>
      <c r="X5" s="191"/>
      <c r="Y5" s="191"/>
      <c r="Z5" s="191"/>
      <c r="AA5" s="191"/>
      <c r="AB5" s="191"/>
      <c r="AC5" s="191"/>
      <c r="AD5" s="191"/>
      <c r="AE5" s="191"/>
      <c r="AF5" s="191"/>
      <c r="AG5" s="191"/>
      <c r="AH5" s="191"/>
      <c r="AI5" s="191"/>
      <c r="AJ5" s="191"/>
      <c r="AK5" s="191"/>
      <c r="AL5" s="191"/>
      <c r="AM5" s="191"/>
      <c r="AN5" s="191"/>
      <c r="AO5" s="191"/>
      <c r="AR5" s="6"/>
      <c r="BS5" s="3" t="s">
        <v>22</v>
      </c>
    </row>
    <row r="6" spans="1:74" ht="36.950000000000003" customHeight="1">
      <c r="B6" s="6"/>
      <c r="D6" s="10" t="s">
        <v>29</v>
      </c>
      <c r="K6" s="193" t="s">
        <v>30</v>
      </c>
      <c r="L6" s="191"/>
      <c r="M6" s="191"/>
      <c r="N6" s="191"/>
      <c r="O6" s="191"/>
      <c r="P6" s="191"/>
      <c r="Q6" s="191"/>
      <c r="R6" s="191"/>
      <c r="S6" s="191"/>
      <c r="T6" s="191"/>
      <c r="U6" s="191"/>
      <c r="V6" s="191"/>
      <c r="W6" s="191"/>
      <c r="X6" s="191"/>
      <c r="Y6" s="191"/>
      <c r="Z6" s="191"/>
      <c r="AA6" s="191"/>
      <c r="AB6" s="191"/>
      <c r="AC6" s="191"/>
      <c r="AD6" s="191"/>
      <c r="AE6" s="191"/>
      <c r="AF6" s="191"/>
      <c r="AG6" s="191"/>
      <c r="AH6" s="191"/>
      <c r="AI6" s="191"/>
      <c r="AJ6" s="191"/>
      <c r="AK6" s="191"/>
      <c r="AL6" s="191"/>
      <c r="AM6" s="191"/>
      <c r="AN6" s="191"/>
      <c r="AO6" s="191"/>
      <c r="AR6" s="6"/>
      <c r="BS6" s="3" t="s">
        <v>22</v>
      </c>
    </row>
    <row r="7" spans="1:74" ht="12" customHeight="1">
      <c r="B7" s="6"/>
      <c r="D7" s="11" t="s">
        <v>31</v>
      </c>
      <c r="K7" s="12" t="s">
        <v>17</v>
      </c>
      <c r="AK7" s="11" t="s">
        <v>32</v>
      </c>
      <c r="AN7" s="12" t="s">
        <v>17</v>
      </c>
      <c r="AR7" s="6"/>
      <c r="BS7" s="3" t="s">
        <v>22</v>
      </c>
    </row>
    <row r="8" spans="1:74" ht="12" customHeight="1">
      <c r="B8" s="6"/>
      <c r="D8" s="11" t="s">
        <v>33</v>
      </c>
      <c r="K8" s="12" t="s">
        <v>34</v>
      </c>
      <c r="AK8" s="11" t="s">
        <v>35</v>
      </c>
      <c r="AN8" s="12"/>
      <c r="AR8" s="6"/>
      <c r="BS8" s="3" t="s">
        <v>22</v>
      </c>
    </row>
    <row r="9" spans="1:74" ht="14.45" customHeight="1">
      <c r="B9" s="6"/>
      <c r="AR9" s="6"/>
      <c r="BS9" s="3" t="s">
        <v>22</v>
      </c>
    </row>
    <row r="10" spans="1:74" ht="12" customHeight="1">
      <c r="B10" s="6"/>
      <c r="D10" s="11" t="s">
        <v>36</v>
      </c>
      <c r="AK10" s="11" t="s">
        <v>37</v>
      </c>
      <c r="AN10" s="12" t="s">
        <v>17</v>
      </c>
      <c r="AR10" s="6"/>
      <c r="BS10" s="3" t="s">
        <v>22</v>
      </c>
    </row>
    <row r="11" spans="1:74" ht="18.399999999999999" customHeight="1">
      <c r="B11" s="6"/>
      <c r="E11" s="12" t="s">
        <v>34</v>
      </c>
      <c r="AK11" s="11" t="s">
        <v>38</v>
      </c>
      <c r="AN11" s="12" t="s">
        <v>17</v>
      </c>
      <c r="AR11" s="6"/>
      <c r="BS11" s="3" t="s">
        <v>22</v>
      </c>
    </row>
    <row r="12" spans="1:74" ht="6.95" customHeight="1">
      <c r="B12" s="6"/>
      <c r="AR12" s="6"/>
      <c r="BS12" s="3" t="s">
        <v>22</v>
      </c>
    </row>
    <row r="13" spans="1:74" ht="12" customHeight="1">
      <c r="B13" s="6"/>
      <c r="D13" s="11" t="s">
        <v>39</v>
      </c>
      <c r="AK13" s="11" t="s">
        <v>37</v>
      </c>
      <c r="AN13" s="12" t="s">
        <v>17</v>
      </c>
      <c r="AR13" s="6"/>
      <c r="BS13" s="3" t="s">
        <v>22</v>
      </c>
    </row>
    <row r="14" spans="1:74" ht="12.75">
      <c r="B14" s="6"/>
      <c r="E14" s="12" t="s">
        <v>34</v>
      </c>
      <c r="AK14" s="11" t="s">
        <v>38</v>
      </c>
      <c r="AN14" s="12" t="s">
        <v>17</v>
      </c>
      <c r="AR14" s="6"/>
      <c r="BS14" s="3" t="s">
        <v>22</v>
      </c>
    </row>
    <row r="15" spans="1:74" ht="6.95" customHeight="1">
      <c r="B15" s="6"/>
      <c r="AR15" s="6"/>
      <c r="BS15" s="3" t="s">
        <v>19</v>
      </c>
    </row>
    <row r="16" spans="1:74" ht="12" customHeight="1">
      <c r="B16" s="6"/>
      <c r="D16" s="11" t="s">
        <v>40</v>
      </c>
      <c r="AK16" s="11" t="s">
        <v>37</v>
      </c>
      <c r="AN16" s="12" t="s">
        <v>17</v>
      </c>
      <c r="AR16" s="6"/>
      <c r="BS16" s="3" t="s">
        <v>19</v>
      </c>
    </row>
    <row r="17" spans="1:71" ht="18.399999999999999" customHeight="1">
      <c r="B17" s="6"/>
      <c r="E17" s="12" t="s">
        <v>34</v>
      </c>
      <c r="AK17" s="11" t="s">
        <v>38</v>
      </c>
      <c r="AN17" s="12" t="s">
        <v>17</v>
      </c>
      <c r="AR17" s="6"/>
      <c r="BS17" s="3" t="s">
        <v>41</v>
      </c>
    </row>
    <row r="18" spans="1:71" ht="6.95" customHeight="1">
      <c r="B18" s="6"/>
      <c r="AR18" s="6"/>
      <c r="BS18" s="3" t="s">
        <v>22</v>
      </c>
    </row>
    <row r="19" spans="1:71" ht="12" customHeight="1">
      <c r="B19" s="6"/>
      <c r="D19" s="11" t="s">
        <v>42</v>
      </c>
      <c r="AK19" s="11" t="s">
        <v>37</v>
      </c>
      <c r="AN19" s="12" t="s">
        <v>17</v>
      </c>
      <c r="AR19" s="6"/>
      <c r="BS19" s="3" t="s">
        <v>22</v>
      </c>
    </row>
    <row r="20" spans="1:71" ht="18.399999999999999" customHeight="1">
      <c r="B20" s="6"/>
      <c r="E20" s="12" t="s">
        <v>34</v>
      </c>
      <c r="AK20" s="11" t="s">
        <v>38</v>
      </c>
      <c r="AN20" s="12" t="s">
        <v>17</v>
      </c>
      <c r="AR20" s="6"/>
      <c r="BS20" s="3" t="s">
        <v>41</v>
      </c>
    </row>
    <row r="21" spans="1:71" ht="6.95" customHeight="1">
      <c r="B21" s="6"/>
      <c r="AR21" s="6"/>
    </row>
    <row r="22" spans="1:71" ht="12" customHeight="1">
      <c r="B22" s="6"/>
      <c r="D22" s="11" t="s">
        <v>43</v>
      </c>
      <c r="AR22" s="6"/>
    </row>
    <row r="23" spans="1:71" ht="16.5" customHeight="1">
      <c r="B23" s="6"/>
      <c r="E23" s="194" t="s">
        <v>17</v>
      </c>
      <c r="F23" s="194"/>
      <c r="G23" s="194"/>
      <c r="H23" s="194"/>
      <c r="I23" s="194"/>
      <c r="J23" s="194"/>
      <c r="K23" s="194"/>
      <c r="L23" s="194"/>
      <c r="M23" s="194"/>
      <c r="N23" s="194"/>
      <c r="O23" s="194"/>
      <c r="P23" s="194"/>
      <c r="Q23" s="194"/>
      <c r="R23" s="194"/>
      <c r="S23" s="194"/>
      <c r="T23" s="194"/>
      <c r="U23" s="194"/>
      <c r="V23" s="194"/>
      <c r="W23" s="194"/>
      <c r="X23" s="194"/>
      <c r="Y23" s="194"/>
      <c r="Z23" s="194"/>
      <c r="AA23" s="194"/>
      <c r="AB23" s="194"/>
      <c r="AC23" s="194"/>
      <c r="AD23" s="194"/>
      <c r="AE23" s="194"/>
      <c r="AF23" s="194"/>
      <c r="AG23" s="194"/>
      <c r="AH23" s="194"/>
      <c r="AI23" s="194"/>
      <c r="AJ23" s="194"/>
      <c r="AK23" s="194"/>
      <c r="AL23" s="194"/>
      <c r="AM23" s="194"/>
      <c r="AN23" s="194"/>
      <c r="AR23" s="6"/>
    </row>
    <row r="24" spans="1:71" ht="6.95" customHeight="1">
      <c r="B24" s="6"/>
      <c r="AR24" s="6"/>
    </row>
    <row r="25" spans="1:71" ht="6.95" customHeight="1">
      <c r="B25" s="6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R25" s="6"/>
    </row>
    <row r="26" spans="1:71" s="18" customFormat="1" ht="25.9" customHeight="1">
      <c r="A26" s="14"/>
      <c r="B26" s="15"/>
      <c r="C26" s="14"/>
      <c r="D26" s="16" t="s">
        <v>13</v>
      </c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95">
        <f>ROUND(AG94,2)</f>
        <v>0</v>
      </c>
      <c r="AL26" s="196"/>
      <c r="AM26" s="196"/>
      <c r="AN26" s="196"/>
      <c r="AO26" s="196"/>
      <c r="AP26" s="14"/>
      <c r="AQ26" s="14"/>
      <c r="AR26" s="15"/>
      <c r="BE26" s="14"/>
    </row>
    <row r="27" spans="1:71" s="18" customFormat="1" ht="6.95" customHeight="1">
      <c r="A27" s="14"/>
      <c r="B27" s="15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5"/>
      <c r="BE27" s="14"/>
    </row>
    <row r="28" spans="1:71" s="18" customFormat="1" ht="12.75">
      <c r="A28" s="14"/>
      <c r="B28" s="15"/>
      <c r="C28" s="14"/>
      <c r="D28" s="14"/>
      <c r="E28" s="14"/>
      <c r="F28" s="14"/>
      <c r="G28" s="14"/>
      <c r="H28" s="14"/>
      <c r="I28" s="14"/>
      <c r="J28" s="14"/>
      <c r="K28" s="14"/>
      <c r="L28" s="197" t="s">
        <v>44</v>
      </c>
      <c r="M28" s="197"/>
      <c r="N28" s="197"/>
      <c r="O28" s="197"/>
      <c r="P28" s="197"/>
      <c r="Q28" s="14"/>
      <c r="R28" s="14"/>
      <c r="S28" s="14"/>
      <c r="T28" s="14"/>
      <c r="U28" s="14"/>
      <c r="V28" s="14"/>
      <c r="W28" s="197" t="s">
        <v>45</v>
      </c>
      <c r="X28" s="197"/>
      <c r="Y28" s="197"/>
      <c r="Z28" s="197"/>
      <c r="AA28" s="197"/>
      <c r="AB28" s="197"/>
      <c r="AC28" s="197"/>
      <c r="AD28" s="197"/>
      <c r="AE28" s="197"/>
      <c r="AF28" s="14"/>
      <c r="AG28" s="14"/>
      <c r="AH28" s="14"/>
      <c r="AI28" s="14"/>
      <c r="AJ28" s="14"/>
      <c r="AK28" s="197" t="s">
        <v>46</v>
      </c>
      <c r="AL28" s="197"/>
      <c r="AM28" s="197"/>
      <c r="AN28" s="197"/>
      <c r="AO28" s="197"/>
      <c r="AP28" s="14"/>
      <c r="AQ28" s="14"/>
      <c r="AR28" s="15"/>
      <c r="BE28" s="14"/>
    </row>
    <row r="29" spans="1:71" s="19" customFormat="1" ht="14.45" customHeight="1">
      <c r="B29" s="20"/>
      <c r="D29" s="11" t="s">
        <v>14</v>
      </c>
      <c r="F29" s="11" t="s">
        <v>47</v>
      </c>
      <c r="L29" s="181">
        <v>0.21</v>
      </c>
      <c r="M29" s="182"/>
      <c r="N29" s="182"/>
      <c r="O29" s="182"/>
      <c r="P29" s="182"/>
      <c r="W29" s="183">
        <f>ROUND(AZ94, 2)</f>
        <v>0</v>
      </c>
      <c r="X29" s="182"/>
      <c r="Y29" s="182"/>
      <c r="Z29" s="182"/>
      <c r="AA29" s="182"/>
      <c r="AB29" s="182"/>
      <c r="AC29" s="182"/>
      <c r="AD29" s="182"/>
      <c r="AE29" s="182"/>
      <c r="AK29" s="183">
        <f>ROUND(AV94, 2)</f>
        <v>0</v>
      </c>
      <c r="AL29" s="182"/>
      <c r="AM29" s="182"/>
      <c r="AN29" s="182"/>
      <c r="AO29" s="182"/>
      <c r="AR29" s="20"/>
    </row>
    <row r="30" spans="1:71" s="19" customFormat="1" ht="14.45" customHeight="1">
      <c r="B30" s="20"/>
      <c r="F30" s="11" t="s">
        <v>48</v>
      </c>
      <c r="L30" s="181">
        <v>0.15</v>
      </c>
      <c r="M30" s="182"/>
      <c r="N30" s="182"/>
      <c r="O30" s="182"/>
      <c r="P30" s="182"/>
      <c r="W30" s="183">
        <f>ROUND(BA94, 2)</f>
        <v>0</v>
      </c>
      <c r="X30" s="182"/>
      <c r="Y30" s="182"/>
      <c r="Z30" s="182"/>
      <c r="AA30" s="182"/>
      <c r="AB30" s="182"/>
      <c r="AC30" s="182"/>
      <c r="AD30" s="182"/>
      <c r="AE30" s="182"/>
      <c r="AK30" s="183">
        <f>ROUND(AW94, 2)</f>
        <v>0</v>
      </c>
      <c r="AL30" s="182"/>
      <c r="AM30" s="182"/>
      <c r="AN30" s="182"/>
      <c r="AO30" s="182"/>
      <c r="AR30" s="20"/>
    </row>
    <row r="31" spans="1:71" s="19" customFormat="1" ht="14.45" hidden="1" customHeight="1">
      <c r="B31" s="20"/>
      <c r="F31" s="11" t="s">
        <v>49</v>
      </c>
      <c r="L31" s="181">
        <v>0.21</v>
      </c>
      <c r="M31" s="182"/>
      <c r="N31" s="182"/>
      <c r="O31" s="182"/>
      <c r="P31" s="182"/>
      <c r="W31" s="183">
        <f>ROUND(BB94, 2)</f>
        <v>0</v>
      </c>
      <c r="X31" s="182"/>
      <c r="Y31" s="182"/>
      <c r="Z31" s="182"/>
      <c r="AA31" s="182"/>
      <c r="AB31" s="182"/>
      <c r="AC31" s="182"/>
      <c r="AD31" s="182"/>
      <c r="AE31" s="182"/>
      <c r="AK31" s="183">
        <v>0</v>
      </c>
      <c r="AL31" s="182"/>
      <c r="AM31" s="182"/>
      <c r="AN31" s="182"/>
      <c r="AO31" s="182"/>
      <c r="AR31" s="20"/>
    </row>
    <row r="32" spans="1:71" s="19" customFormat="1" ht="14.45" hidden="1" customHeight="1">
      <c r="B32" s="20"/>
      <c r="F32" s="11" t="s">
        <v>50</v>
      </c>
      <c r="L32" s="181">
        <v>0.15</v>
      </c>
      <c r="M32" s="182"/>
      <c r="N32" s="182"/>
      <c r="O32" s="182"/>
      <c r="P32" s="182"/>
      <c r="W32" s="183">
        <f>ROUND(BC94, 2)</f>
        <v>0</v>
      </c>
      <c r="X32" s="182"/>
      <c r="Y32" s="182"/>
      <c r="Z32" s="182"/>
      <c r="AA32" s="182"/>
      <c r="AB32" s="182"/>
      <c r="AC32" s="182"/>
      <c r="AD32" s="182"/>
      <c r="AE32" s="182"/>
      <c r="AK32" s="183">
        <v>0</v>
      </c>
      <c r="AL32" s="182"/>
      <c r="AM32" s="182"/>
      <c r="AN32" s="182"/>
      <c r="AO32" s="182"/>
      <c r="AR32" s="20"/>
    </row>
    <row r="33" spans="1:57" s="19" customFormat="1" ht="14.45" hidden="1" customHeight="1">
      <c r="B33" s="20"/>
      <c r="F33" s="11" t="s">
        <v>51</v>
      </c>
      <c r="L33" s="181">
        <v>0</v>
      </c>
      <c r="M33" s="182"/>
      <c r="N33" s="182"/>
      <c r="O33" s="182"/>
      <c r="P33" s="182"/>
      <c r="W33" s="183">
        <f>ROUND(BD94, 2)</f>
        <v>0</v>
      </c>
      <c r="X33" s="182"/>
      <c r="Y33" s="182"/>
      <c r="Z33" s="182"/>
      <c r="AA33" s="182"/>
      <c r="AB33" s="182"/>
      <c r="AC33" s="182"/>
      <c r="AD33" s="182"/>
      <c r="AE33" s="182"/>
      <c r="AK33" s="183">
        <v>0</v>
      </c>
      <c r="AL33" s="182"/>
      <c r="AM33" s="182"/>
      <c r="AN33" s="182"/>
      <c r="AO33" s="182"/>
      <c r="AR33" s="20"/>
    </row>
    <row r="34" spans="1:57" s="18" customFormat="1" ht="6.95" customHeight="1">
      <c r="A34" s="14"/>
      <c r="B34" s="15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5"/>
      <c r="BE34" s="14"/>
    </row>
    <row r="35" spans="1:57" s="18" customFormat="1" ht="25.9" customHeight="1">
      <c r="A35" s="14"/>
      <c r="B35" s="15"/>
      <c r="C35" s="21"/>
      <c r="D35" s="22" t="s">
        <v>15</v>
      </c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4" t="s">
        <v>52</v>
      </c>
      <c r="U35" s="23"/>
      <c r="V35" s="23"/>
      <c r="W35" s="23"/>
      <c r="X35" s="184" t="s">
        <v>53</v>
      </c>
      <c r="Y35" s="185"/>
      <c r="Z35" s="185"/>
      <c r="AA35" s="185"/>
      <c r="AB35" s="185"/>
      <c r="AC35" s="23"/>
      <c r="AD35" s="23"/>
      <c r="AE35" s="23"/>
      <c r="AF35" s="23"/>
      <c r="AG35" s="23"/>
      <c r="AH35" s="23"/>
      <c r="AI35" s="23"/>
      <c r="AJ35" s="23"/>
      <c r="AK35" s="186">
        <f>SUM(AK26:AK33)</f>
        <v>0</v>
      </c>
      <c r="AL35" s="185"/>
      <c r="AM35" s="185"/>
      <c r="AN35" s="185"/>
      <c r="AO35" s="187"/>
      <c r="AP35" s="21"/>
      <c r="AQ35" s="21"/>
      <c r="AR35" s="15"/>
      <c r="BE35" s="14"/>
    </row>
    <row r="36" spans="1:57" s="18" customFormat="1" ht="6.95" customHeight="1">
      <c r="A36" s="14"/>
      <c r="B36" s="15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5"/>
      <c r="BE36" s="14"/>
    </row>
    <row r="37" spans="1:57" s="18" customFormat="1" ht="14.45" customHeight="1">
      <c r="A37" s="14"/>
      <c r="B37" s="15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5"/>
      <c r="BE37" s="14"/>
    </row>
    <row r="38" spans="1:57" ht="14.45" customHeight="1">
      <c r="B38" s="6"/>
      <c r="AR38" s="6"/>
    </row>
    <row r="39" spans="1:57" ht="14.45" customHeight="1">
      <c r="B39" s="6"/>
      <c r="AR39" s="6"/>
    </row>
    <row r="40" spans="1:57" ht="14.45" customHeight="1">
      <c r="B40" s="6"/>
      <c r="AR40" s="6"/>
    </row>
    <row r="41" spans="1:57" ht="14.45" customHeight="1">
      <c r="B41" s="6"/>
      <c r="AR41" s="6"/>
    </row>
    <row r="42" spans="1:57" ht="14.45" customHeight="1">
      <c r="B42" s="6"/>
      <c r="AR42" s="6"/>
    </row>
    <row r="43" spans="1:57" ht="14.45" customHeight="1">
      <c r="B43" s="6"/>
      <c r="AR43" s="6"/>
    </row>
    <row r="44" spans="1:57" ht="14.45" customHeight="1">
      <c r="B44" s="6"/>
      <c r="AR44" s="6"/>
    </row>
    <row r="45" spans="1:57" ht="14.45" customHeight="1">
      <c r="B45" s="6"/>
      <c r="AR45" s="6"/>
    </row>
    <row r="46" spans="1:57" ht="14.45" customHeight="1">
      <c r="B46" s="6"/>
      <c r="AR46" s="6"/>
    </row>
    <row r="47" spans="1:57" ht="14.45" customHeight="1">
      <c r="B47" s="6"/>
      <c r="AR47" s="6"/>
    </row>
    <row r="48" spans="1:57" ht="14.45" customHeight="1">
      <c r="B48" s="6"/>
      <c r="AR48" s="6"/>
    </row>
    <row r="49" spans="1:57" s="18" customFormat="1" ht="14.45" customHeight="1">
      <c r="B49" s="25"/>
      <c r="D49" s="26" t="s">
        <v>54</v>
      </c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6" t="s">
        <v>55</v>
      </c>
      <c r="AI49" s="27"/>
      <c r="AJ49" s="27"/>
      <c r="AK49" s="27"/>
      <c r="AL49" s="27"/>
      <c r="AM49" s="27"/>
      <c r="AN49" s="27"/>
      <c r="AO49" s="27"/>
      <c r="AR49" s="25"/>
    </row>
    <row r="50" spans="1:57">
      <c r="B50" s="6"/>
      <c r="AR50" s="6"/>
    </row>
    <row r="51" spans="1:57">
      <c r="B51" s="6"/>
      <c r="AR51" s="6"/>
    </row>
    <row r="52" spans="1:57">
      <c r="B52" s="6"/>
      <c r="AR52" s="6"/>
    </row>
    <row r="53" spans="1:57">
      <c r="B53" s="6"/>
      <c r="AR53" s="6"/>
    </row>
    <row r="54" spans="1:57">
      <c r="B54" s="6"/>
      <c r="AR54" s="6"/>
    </row>
    <row r="55" spans="1:57">
      <c r="B55" s="6"/>
      <c r="AR55" s="6"/>
    </row>
    <row r="56" spans="1:57">
      <c r="B56" s="6"/>
      <c r="AR56" s="6"/>
    </row>
    <row r="57" spans="1:57">
      <c r="B57" s="6"/>
      <c r="AR57" s="6"/>
    </row>
    <row r="58" spans="1:57">
      <c r="B58" s="6"/>
      <c r="AR58" s="6"/>
    </row>
    <row r="59" spans="1:57">
      <c r="B59" s="6"/>
      <c r="AR59" s="6"/>
    </row>
    <row r="60" spans="1:57" s="18" customFormat="1" ht="12.75">
      <c r="A60" s="14"/>
      <c r="B60" s="15"/>
      <c r="C60" s="14"/>
      <c r="D60" s="28" t="s">
        <v>56</v>
      </c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28" t="s">
        <v>57</v>
      </c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28" t="s">
        <v>56</v>
      </c>
      <c r="AI60" s="17"/>
      <c r="AJ60" s="17"/>
      <c r="AK60" s="17"/>
      <c r="AL60" s="17"/>
      <c r="AM60" s="28" t="s">
        <v>57</v>
      </c>
      <c r="AN60" s="17"/>
      <c r="AO60" s="17"/>
      <c r="AP60" s="14"/>
      <c r="AQ60" s="14"/>
      <c r="AR60" s="15"/>
      <c r="BE60" s="14"/>
    </row>
    <row r="61" spans="1:57">
      <c r="B61" s="6"/>
      <c r="AR61" s="6"/>
    </row>
    <row r="62" spans="1:57">
      <c r="B62" s="6"/>
      <c r="AR62" s="6"/>
    </row>
    <row r="63" spans="1:57">
      <c r="B63" s="6"/>
      <c r="AR63" s="6"/>
    </row>
    <row r="64" spans="1:57" s="18" customFormat="1" ht="12.75">
      <c r="A64" s="14"/>
      <c r="B64" s="15"/>
      <c r="C64" s="14"/>
      <c r="D64" s="26" t="s">
        <v>58</v>
      </c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6" t="s">
        <v>59</v>
      </c>
      <c r="AI64" s="29"/>
      <c r="AJ64" s="29"/>
      <c r="AK64" s="29"/>
      <c r="AL64" s="29"/>
      <c r="AM64" s="29"/>
      <c r="AN64" s="29"/>
      <c r="AO64" s="29"/>
      <c r="AP64" s="14"/>
      <c r="AQ64" s="14"/>
      <c r="AR64" s="15"/>
      <c r="BE64" s="14"/>
    </row>
    <row r="65" spans="1:57">
      <c r="B65" s="6"/>
      <c r="AR65" s="6"/>
    </row>
    <row r="66" spans="1:57">
      <c r="B66" s="6"/>
      <c r="AR66" s="6"/>
    </row>
    <row r="67" spans="1:57">
      <c r="B67" s="6"/>
      <c r="AR67" s="6"/>
    </row>
    <row r="68" spans="1:57">
      <c r="B68" s="6"/>
      <c r="AR68" s="6"/>
    </row>
    <row r="69" spans="1:57">
      <c r="B69" s="6"/>
      <c r="AR69" s="6"/>
    </row>
    <row r="70" spans="1:57">
      <c r="B70" s="6"/>
      <c r="AR70" s="6"/>
    </row>
    <row r="71" spans="1:57">
      <c r="B71" s="6"/>
      <c r="AR71" s="6"/>
    </row>
    <row r="72" spans="1:57">
      <c r="B72" s="6"/>
      <c r="AR72" s="6"/>
    </row>
    <row r="73" spans="1:57">
      <c r="B73" s="6"/>
      <c r="AR73" s="6"/>
    </row>
    <row r="74" spans="1:57">
      <c r="B74" s="6"/>
      <c r="AR74" s="6"/>
    </row>
    <row r="75" spans="1:57" s="18" customFormat="1" ht="12.75">
      <c r="A75" s="14"/>
      <c r="B75" s="15"/>
      <c r="C75" s="14"/>
      <c r="D75" s="28" t="s">
        <v>56</v>
      </c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28" t="s">
        <v>57</v>
      </c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28" t="s">
        <v>56</v>
      </c>
      <c r="AI75" s="17"/>
      <c r="AJ75" s="17"/>
      <c r="AK75" s="17"/>
      <c r="AL75" s="17"/>
      <c r="AM75" s="28" t="s">
        <v>57</v>
      </c>
      <c r="AN75" s="17"/>
      <c r="AO75" s="17"/>
      <c r="AP75" s="14"/>
      <c r="AQ75" s="14"/>
      <c r="AR75" s="15"/>
      <c r="BE75" s="14"/>
    </row>
    <row r="76" spans="1:57" s="18" customFormat="1">
      <c r="A76" s="14"/>
      <c r="B76" s="15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5"/>
      <c r="BE76" s="14"/>
    </row>
    <row r="77" spans="1:57" s="18" customFormat="1" ht="6.95" customHeight="1">
      <c r="A77" s="14"/>
      <c r="B77" s="30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1"/>
      <c r="AG77" s="31"/>
      <c r="AH77" s="31"/>
      <c r="AI77" s="31"/>
      <c r="AJ77" s="31"/>
      <c r="AK77" s="31"/>
      <c r="AL77" s="31"/>
      <c r="AM77" s="31"/>
      <c r="AN77" s="31"/>
      <c r="AO77" s="31"/>
      <c r="AP77" s="31"/>
      <c r="AQ77" s="31"/>
      <c r="AR77" s="15"/>
      <c r="BE77" s="14"/>
    </row>
    <row r="81" spans="1:91" s="18" customFormat="1" ht="6.95" customHeight="1">
      <c r="A81" s="14"/>
      <c r="B81" s="32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3"/>
      <c r="AK81" s="33"/>
      <c r="AL81" s="33"/>
      <c r="AM81" s="33"/>
      <c r="AN81" s="33"/>
      <c r="AO81" s="33"/>
      <c r="AP81" s="33"/>
      <c r="AQ81" s="33"/>
      <c r="AR81" s="15"/>
      <c r="BE81" s="14"/>
    </row>
    <row r="82" spans="1:91" s="18" customFormat="1" ht="24.95" customHeight="1">
      <c r="A82" s="14"/>
      <c r="B82" s="15"/>
      <c r="C82" s="7" t="s">
        <v>60</v>
      </c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5"/>
      <c r="BE82" s="14"/>
    </row>
    <row r="83" spans="1:91" s="18" customFormat="1" ht="6.95" customHeight="1">
      <c r="A83" s="14"/>
      <c r="B83" s="15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5"/>
      <c r="BE83" s="14"/>
    </row>
    <row r="84" spans="1:91" s="34" customFormat="1" ht="12" customHeight="1">
      <c r="B84" s="35"/>
      <c r="C84" s="11" t="s">
        <v>28</v>
      </c>
      <c r="L84" s="34">
        <f>K5</f>
        <v>0</v>
      </c>
      <c r="AR84" s="35"/>
    </row>
    <row r="85" spans="1:91" s="36" customFormat="1" ht="36.950000000000003" customHeight="1">
      <c r="B85" s="37"/>
      <c r="C85" s="38" t="s">
        <v>29</v>
      </c>
      <c r="L85" s="188" t="str">
        <f>K6</f>
        <v>Demontáž trasy potrubní pošty</v>
      </c>
      <c r="M85" s="189"/>
      <c r="N85" s="189"/>
      <c r="O85" s="189"/>
      <c r="P85" s="189"/>
      <c r="Q85" s="189"/>
      <c r="R85" s="189"/>
      <c r="S85" s="189"/>
      <c r="T85" s="189"/>
      <c r="U85" s="189"/>
      <c r="V85" s="189"/>
      <c r="W85" s="189"/>
      <c r="X85" s="189"/>
      <c r="Y85" s="189"/>
      <c r="Z85" s="189"/>
      <c r="AA85" s="189"/>
      <c r="AB85" s="189"/>
      <c r="AC85" s="189"/>
      <c r="AD85" s="189"/>
      <c r="AE85" s="189"/>
      <c r="AF85" s="189"/>
      <c r="AG85" s="189"/>
      <c r="AH85" s="189"/>
      <c r="AI85" s="189"/>
      <c r="AJ85" s="189"/>
      <c r="AK85" s="189"/>
      <c r="AL85" s="189"/>
      <c r="AM85" s="189"/>
      <c r="AN85" s="189"/>
      <c r="AO85" s="189"/>
      <c r="AR85" s="37"/>
    </row>
    <row r="86" spans="1:91" s="18" customFormat="1" ht="6.95" customHeight="1">
      <c r="A86" s="14"/>
      <c r="B86" s="15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5"/>
      <c r="BE86" s="14"/>
    </row>
    <row r="87" spans="1:91" s="18" customFormat="1" ht="12" customHeight="1">
      <c r="A87" s="14"/>
      <c r="B87" s="15"/>
      <c r="C87" s="11" t="s">
        <v>33</v>
      </c>
      <c r="D87" s="14"/>
      <c r="E87" s="14"/>
      <c r="F87" s="14"/>
      <c r="G87" s="14"/>
      <c r="H87" s="14"/>
      <c r="I87" s="14"/>
      <c r="J87" s="14"/>
      <c r="K87" s="14"/>
      <c r="L87" s="39" t="str">
        <f>IF(K8="","",K8)</f>
        <v xml:space="preserve"> </v>
      </c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1" t="s">
        <v>35</v>
      </c>
      <c r="AJ87" s="14"/>
      <c r="AK87" s="14"/>
      <c r="AL87" s="14"/>
      <c r="AM87" s="169" t="str">
        <f>IF(AN8= "","",AN8)</f>
        <v/>
      </c>
      <c r="AN87" s="169"/>
      <c r="AO87" s="14"/>
      <c r="AP87" s="14"/>
      <c r="AQ87" s="14"/>
      <c r="AR87" s="15"/>
      <c r="BE87" s="14"/>
    </row>
    <row r="88" spans="1:91" s="18" customFormat="1" ht="6.95" customHeight="1">
      <c r="A88" s="14"/>
      <c r="B88" s="15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5"/>
      <c r="BE88" s="14"/>
    </row>
    <row r="89" spans="1:91" s="18" customFormat="1" ht="15.2" customHeight="1">
      <c r="A89" s="14"/>
      <c r="B89" s="15"/>
      <c r="C89" s="11" t="s">
        <v>36</v>
      </c>
      <c r="D89" s="14"/>
      <c r="E89" s="14"/>
      <c r="F89" s="14"/>
      <c r="G89" s="14"/>
      <c r="H89" s="14"/>
      <c r="I89" s="14"/>
      <c r="J89" s="14"/>
      <c r="K89" s="14"/>
      <c r="L89" s="34" t="str">
        <f>IF(E11= "","",E11)</f>
        <v xml:space="preserve"> </v>
      </c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1" t="s">
        <v>40</v>
      </c>
      <c r="AJ89" s="14"/>
      <c r="AK89" s="14"/>
      <c r="AL89" s="14"/>
      <c r="AM89" s="170" t="str">
        <f>IF(E17="","",E17)</f>
        <v xml:space="preserve"> </v>
      </c>
      <c r="AN89" s="171"/>
      <c r="AO89" s="171"/>
      <c r="AP89" s="171"/>
      <c r="AQ89" s="14"/>
      <c r="AR89" s="15"/>
      <c r="AS89" s="172" t="s">
        <v>61</v>
      </c>
      <c r="AT89" s="173"/>
      <c r="AU89" s="40"/>
      <c r="AV89" s="40"/>
      <c r="AW89" s="40"/>
      <c r="AX89" s="40"/>
      <c r="AY89" s="40"/>
      <c r="AZ89" s="40"/>
      <c r="BA89" s="40"/>
      <c r="BB89" s="40"/>
      <c r="BC89" s="40"/>
      <c r="BD89" s="41"/>
      <c r="BE89" s="14"/>
    </row>
    <row r="90" spans="1:91" s="18" customFormat="1" ht="15.2" customHeight="1">
      <c r="A90" s="14"/>
      <c r="B90" s="15"/>
      <c r="C90" s="11" t="s">
        <v>39</v>
      </c>
      <c r="D90" s="14"/>
      <c r="E90" s="14"/>
      <c r="F90" s="14"/>
      <c r="G90" s="14"/>
      <c r="H90" s="14"/>
      <c r="I90" s="14"/>
      <c r="J90" s="14"/>
      <c r="K90" s="14"/>
      <c r="L90" s="34" t="str">
        <f>IF(E14="","",E14)</f>
        <v xml:space="preserve"> </v>
      </c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1" t="s">
        <v>42</v>
      </c>
      <c r="AJ90" s="14"/>
      <c r="AK90" s="14"/>
      <c r="AL90" s="14"/>
      <c r="AM90" s="170" t="str">
        <f>IF(E20="","",E20)</f>
        <v xml:space="preserve"> </v>
      </c>
      <c r="AN90" s="171"/>
      <c r="AO90" s="171"/>
      <c r="AP90" s="171"/>
      <c r="AQ90" s="14"/>
      <c r="AR90" s="15"/>
      <c r="AS90" s="174"/>
      <c r="AT90" s="175"/>
      <c r="AU90" s="42"/>
      <c r="AV90" s="42"/>
      <c r="AW90" s="42"/>
      <c r="AX90" s="42"/>
      <c r="AY90" s="42"/>
      <c r="AZ90" s="42"/>
      <c r="BA90" s="42"/>
      <c r="BB90" s="42"/>
      <c r="BC90" s="42"/>
      <c r="BD90" s="43"/>
      <c r="BE90" s="14"/>
    </row>
    <row r="91" spans="1:91" s="18" customFormat="1" ht="10.9" customHeight="1">
      <c r="A91" s="14"/>
      <c r="B91" s="15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  <c r="AR91" s="15"/>
      <c r="AS91" s="174"/>
      <c r="AT91" s="175"/>
      <c r="AU91" s="42"/>
      <c r="AV91" s="42"/>
      <c r="AW91" s="42"/>
      <c r="AX91" s="42"/>
      <c r="AY91" s="42"/>
      <c r="AZ91" s="42"/>
      <c r="BA91" s="42"/>
      <c r="BB91" s="42"/>
      <c r="BC91" s="42"/>
      <c r="BD91" s="43"/>
      <c r="BE91" s="14"/>
    </row>
    <row r="92" spans="1:91" s="18" customFormat="1" ht="29.25" customHeight="1">
      <c r="A92" s="14"/>
      <c r="B92" s="15"/>
      <c r="C92" s="176" t="s">
        <v>2</v>
      </c>
      <c r="D92" s="177"/>
      <c r="E92" s="177"/>
      <c r="F92" s="177"/>
      <c r="G92" s="177"/>
      <c r="H92" s="44"/>
      <c r="I92" s="178" t="s">
        <v>3</v>
      </c>
      <c r="J92" s="177"/>
      <c r="K92" s="177"/>
      <c r="L92" s="177"/>
      <c r="M92" s="177"/>
      <c r="N92" s="177"/>
      <c r="O92" s="177"/>
      <c r="P92" s="177"/>
      <c r="Q92" s="177"/>
      <c r="R92" s="177"/>
      <c r="S92" s="177"/>
      <c r="T92" s="177"/>
      <c r="U92" s="177"/>
      <c r="V92" s="177"/>
      <c r="W92" s="177"/>
      <c r="X92" s="177"/>
      <c r="Y92" s="177"/>
      <c r="Z92" s="177"/>
      <c r="AA92" s="177"/>
      <c r="AB92" s="177"/>
      <c r="AC92" s="177"/>
      <c r="AD92" s="177"/>
      <c r="AE92" s="177"/>
      <c r="AF92" s="177"/>
      <c r="AG92" s="179" t="s">
        <v>62</v>
      </c>
      <c r="AH92" s="177"/>
      <c r="AI92" s="177"/>
      <c r="AJ92" s="177"/>
      <c r="AK92" s="177"/>
      <c r="AL92" s="177"/>
      <c r="AM92" s="177"/>
      <c r="AN92" s="178" t="s">
        <v>63</v>
      </c>
      <c r="AO92" s="177"/>
      <c r="AP92" s="180"/>
      <c r="AQ92" s="45" t="s">
        <v>0</v>
      </c>
      <c r="AR92" s="15"/>
      <c r="AS92" s="46" t="s">
        <v>64</v>
      </c>
      <c r="AT92" s="47" t="s">
        <v>65</v>
      </c>
      <c r="AU92" s="47" t="s">
        <v>66</v>
      </c>
      <c r="AV92" s="47" t="s">
        <v>67</v>
      </c>
      <c r="AW92" s="47" t="s">
        <v>68</v>
      </c>
      <c r="AX92" s="47" t="s">
        <v>69</v>
      </c>
      <c r="AY92" s="47" t="s">
        <v>70</v>
      </c>
      <c r="AZ92" s="47" t="s">
        <v>71</v>
      </c>
      <c r="BA92" s="47" t="s">
        <v>72</v>
      </c>
      <c r="BB92" s="47" t="s">
        <v>73</v>
      </c>
      <c r="BC92" s="47" t="s">
        <v>74</v>
      </c>
      <c r="BD92" s="48" t="s">
        <v>75</v>
      </c>
      <c r="BE92" s="14"/>
    </row>
    <row r="93" spans="1:91" s="18" customFormat="1" ht="10.9" customHeight="1">
      <c r="A93" s="14"/>
      <c r="B93" s="15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  <c r="AR93" s="15"/>
      <c r="AS93" s="49"/>
      <c r="AT93" s="50"/>
      <c r="AU93" s="50"/>
      <c r="AV93" s="50"/>
      <c r="AW93" s="50"/>
      <c r="AX93" s="50"/>
      <c r="AY93" s="50"/>
      <c r="AZ93" s="50"/>
      <c r="BA93" s="50"/>
      <c r="BB93" s="50"/>
      <c r="BC93" s="50"/>
      <c r="BD93" s="51"/>
      <c r="BE93" s="14"/>
    </row>
    <row r="94" spans="1:91" s="52" customFormat="1" ht="32.450000000000003" customHeight="1">
      <c r="B94" s="53"/>
      <c r="C94" s="54" t="s">
        <v>76</v>
      </c>
      <c r="D94" s="55"/>
      <c r="E94" s="55"/>
      <c r="F94" s="55"/>
      <c r="G94" s="55"/>
      <c r="H94" s="55"/>
      <c r="I94" s="55"/>
      <c r="J94" s="55"/>
      <c r="K94" s="55"/>
      <c r="L94" s="55"/>
      <c r="M94" s="55"/>
      <c r="N94" s="55"/>
      <c r="O94" s="55"/>
      <c r="P94" s="55"/>
      <c r="Q94" s="55"/>
      <c r="R94" s="55"/>
      <c r="S94" s="55"/>
      <c r="T94" s="55"/>
      <c r="U94" s="55"/>
      <c r="V94" s="55"/>
      <c r="W94" s="55"/>
      <c r="X94" s="55"/>
      <c r="Y94" s="55"/>
      <c r="Z94" s="55"/>
      <c r="AA94" s="55"/>
      <c r="AB94" s="55"/>
      <c r="AC94" s="55"/>
      <c r="AD94" s="55"/>
      <c r="AE94" s="55"/>
      <c r="AF94" s="55"/>
      <c r="AG94" s="164">
        <f>ROUND(AG95,2)</f>
        <v>0</v>
      </c>
      <c r="AH94" s="164"/>
      <c r="AI94" s="164"/>
      <c r="AJ94" s="164"/>
      <c r="AK94" s="164"/>
      <c r="AL94" s="164"/>
      <c r="AM94" s="164"/>
      <c r="AN94" s="165">
        <f>SUM(AG94,AT94)</f>
        <v>0</v>
      </c>
      <c r="AO94" s="165"/>
      <c r="AP94" s="165"/>
      <c r="AQ94" s="56" t="s">
        <v>17</v>
      </c>
      <c r="AR94" s="53"/>
      <c r="AS94" s="57">
        <f>ROUND(AS95,2)</f>
        <v>0</v>
      </c>
      <c r="AT94" s="58">
        <f>ROUND(SUM(AV94:AW94),2)</f>
        <v>0</v>
      </c>
      <c r="AU94" s="59">
        <f>ROUND(AU95,5)</f>
        <v>0</v>
      </c>
      <c r="AV94" s="58">
        <f>ROUND(AZ94*L29,2)</f>
        <v>0</v>
      </c>
      <c r="AW94" s="58">
        <f>ROUND(BA94*L30,2)</f>
        <v>0</v>
      </c>
      <c r="AX94" s="58">
        <f>ROUND(BB94*L29,2)</f>
        <v>0</v>
      </c>
      <c r="AY94" s="58">
        <f>ROUND(BC94*L30,2)</f>
        <v>0</v>
      </c>
      <c r="AZ94" s="58">
        <v>0</v>
      </c>
      <c r="BA94" s="58">
        <f>ROUND(BA95,2)</f>
        <v>0</v>
      </c>
      <c r="BB94" s="58">
        <f>ROUND(BB95,2)</f>
        <v>0</v>
      </c>
      <c r="BC94" s="58">
        <f>ROUND(BC95,2)</f>
        <v>0</v>
      </c>
      <c r="BD94" s="60">
        <f>ROUND(BD95,2)</f>
        <v>0</v>
      </c>
      <c r="BS94" s="61" t="s">
        <v>77</v>
      </c>
      <c r="BT94" s="61" t="s">
        <v>78</v>
      </c>
      <c r="BU94" s="62" t="s">
        <v>79</v>
      </c>
      <c r="BV94" s="61" t="s">
        <v>80</v>
      </c>
      <c r="BW94" s="61" t="s">
        <v>20</v>
      </c>
      <c r="BX94" s="61" t="s">
        <v>81</v>
      </c>
      <c r="CL94" s="61" t="s">
        <v>17</v>
      </c>
    </row>
    <row r="95" spans="1:91" s="72" customFormat="1" ht="24.75" customHeight="1">
      <c r="A95" s="63" t="s">
        <v>82</v>
      </c>
      <c r="B95" s="64"/>
      <c r="C95" s="65"/>
      <c r="D95" s="166" t="s">
        <v>83</v>
      </c>
      <c r="E95" s="166"/>
      <c r="F95" s="166"/>
      <c r="G95" s="166"/>
      <c r="H95" s="166"/>
      <c r="I95" s="66"/>
      <c r="J95" s="166" t="s">
        <v>30</v>
      </c>
      <c r="K95" s="166"/>
      <c r="L95" s="166"/>
      <c r="M95" s="166"/>
      <c r="N95" s="166"/>
      <c r="O95" s="166"/>
      <c r="P95" s="166"/>
      <c r="Q95" s="166"/>
      <c r="R95" s="166"/>
      <c r="S95" s="166"/>
      <c r="T95" s="166"/>
      <c r="U95" s="166"/>
      <c r="V95" s="166"/>
      <c r="W95" s="166"/>
      <c r="X95" s="166"/>
      <c r="Y95" s="166"/>
      <c r="Z95" s="166"/>
      <c r="AA95" s="166"/>
      <c r="AB95" s="166"/>
      <c r="AC95" s="166"/>
      <c r="AD95" s="166"/>
      <c r="AE95" s="166"/>
      <c r="AF95" s="166"/>
      <c r="AG95" s="167">
        <f>'[1]Demontáž trasy potrubní pošty'!J30</f>
        <v>0</v>
      </c>
      <c r="AH95" s="168"/>
      <c r="AI95" s="168"/>
      <c r="AJ95" s="168"/>
      <c r="AK95" s="168"/>
      <c r="AL95" s="168"/>
      <c r="AM95" s="168"/>
      <c r="AN95" s="167">
        <f>SUM(AG95,AT95)</f>
        <v>0</v>
      </c>
      <c r="AO95" s="168"/>
      <c r="AP95" s="168"/>
      <c r="AQ95" s="67" t="s">
        <v>84</v>
      </c>
      <c r="AR95" s="64"/>
      <c r="AS95" s="68">
        <v>0</v>
      </c>
      <c r="AT95" s="69">
        <v>0</v>
      </c>
      <c r="AU95" s="70">
        <f>'[1]Demontáž trasy potrubní pošty'!P118</f>
        <v>0</v>
      </c>
      <c r="AV95" s="69">
        <v>0</v>
      </c>
      <c r="AW95" s="69">
        <f>'[1]Demontáž trasy potrubní pošty'!J34</f>
        <v>0</v>
      </c>
      <c r="AX95" s="69">
        <f>'[1]Demontáž trasy potrubní pošty'!J35</f>
        <v>0</v>
      </c>
      <c r="AY95" s="69">
        <f>'[1]Demontáž trasy potrubní pošty'!J36</f>
        <v>0</v>
      </c>
      <c r="AZ95" s="69">
        <v>0</v>
      </c>
      <c r="BA95" s="69">
        <f>'[1]Demontáž trasy potrubní pošty'!F34</f>
        <v>0</v>
      </c>
      <c r="BB95" s="69">
        <f>'[1]Demontáž trasy potrubní pošty'!F35</f>
        <v>0</v>
      </c>
      <c r="BC95" s="69">
        <f>'[1]Demontáž trasy potrubní pošty'!F36</f>
        <v>0</v>
      </c>
      <c r="BD95" s="71">
        <f>'[1]Demontáž trasy potrubní pošty'!F37</f>
        <v>0</v>
      </c>
      <c r="BT95" s="73" t="s">
        <v>8</v>
      </c>
      <c r="BV95" s="73" t="s">
        <v>80</v>
      </c>
      <c r="BW95" s="73" t="s">
        <v>85</v>
      </c>
      <c r="BX95" s="73" t="s">
        <v>20</v>
      </c>
      <c r="CL95" s="73" t="s">
        <v>17</v>
      </c>
      <c r="CM95" s="73" t="s">
        <v>86</v>
      </c>
    </row>
    <row r="96" spans="1:91" s="18" customFormat="1" ht="30" customHeight="1">
      <c r="A96" s="14"/>
      <c r="B96" s="15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5"/>
      <c r="AS96" s="14"/>
      <c r="AT96" s="14"/>
      <c r="AU96" s="14"/>
      <c r="AV96" s="14"/>
      <c r="AW96" s="14"/>
      <c r="AX96" s="14"/>
      <c r="AY96" s="14"/>
      <c r="AZ96" s="14"/>
      <c r="BA96" s="14"/>
      <c r="BB96" s="14"/>
      <c r="BC96" s="14"/>
      <c r="BD96" s="14"/>
      <c r="BE96" s="14"/>
    </row>
    <row r="97" spans="1:57" s="18" customFormat="1" ht="6.95" customHeight="1">
      <c r="A97" s="14"/>
      <c r="B97" s="30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31"/>
      <c r="AH97" s="31"/>
      <c r="AI97" s="31"/>
      <c r="AJ97" s="31"/>
      <c r="AK97" s="31"/>
      <c r="AL97" s="31"/>
      <c r="AM97" s="31"/>
      <c r="AN97" s="31"/>
      <c r="AO97" s="31"/>
      <c r="AP97" s="31"/>
      <c r="AQ97" s="31"/>
      <c r="AR97" s="15"/>
      <c r="AS97" s="14"/>
      <c r="AT97" s="14"/>
      <c r="AU97" s="14"/>
      <c r="AV97" s="14"/>
      <c r="AW97" s="14"/>
      <c r="AX97" s="14"/>
      <c r="AY97" s="14"/>
      <c r="AZ97" s="14"/>
      <c r="BA97" s="14"/>
      <c r="BB97" s="14"/>
      <c r="BC97" s="14"/>
      <c r="BD97" s="14"/>
      <c r="BE97" s="14"/>
    </row>
  </sheetData>
  <mergeCells count="40">
    <mergeCell ref="L28:P28"/>
    <mergeCell ref="W28:AE28"/>
    <mergeCell ref="AK28:AO28"/>
    <mergeCell ref="AR2:BE2"/>
    <mergeCell ref="K5:AO5"/>
    <mergeCell ref="K6:AO6"/>
    <mergeCell ref="E23:AN23"/>
    <mergeCell ref="AK26:AO26"/>
    <mergeCell ref="L29:P29"/>
    <mergeCell ref="W29:AE29"/>
    <mergeCell ref="AK29:AO29"/>
    <mergeCell ref="L30:P30"/>
    <mergeCell ref="W30:AE30"/>
    <mergeCell ref="AK30:AO30"/>
    <mergeCell ref="L85:AO85"/>
    <mergeCell ref="L31:P31"/>
    <mergeCell ref="W31:AE31"/>
    <mergeCell ref="AK31:AO31"/>
    <mergeCell ref="L32:P32"/>
    <mergeCell ref="W32:AE32"/>
    <mergeCell ref="AK32:AO32"/>
    <mergeCell ref="L33:P33"/>
    <mergeCell ref="W33:AE33"/>
    <mergeCell ref="AK33:AO33"/>
    <mergeCell ref="X35:AB35"/>
    <mergeCell ref="AK35:AO35"/>
    <mergeCell ref="AM87:AN87"/>
    <mergeCell ref="AM89:AP89"/>
    <mergeCell ref="AS89:AT91"/>
    <mergeCell ref="AM90:AP90"/>
    <mergeCell ref="C92:G92"/>
    <mergeCell ref="I92:AF92"/>
    <mergeCell ref="AG92:AM92"/>
    <mergeCell ref="AN92:AP92"/>
    <mergeCell ref="AG94:AM94"/>
    <mergeCell ref="AN94:AP94"/>
    <mergeCell ref="D95:H95"/>
    <mergeCell ref="J95:AF95"/>
    <mergeCell ref="AG95:AM95"/>
    <mergeCell ref="AN95:AP95"/>
  </mergeCells>
  <hyperlinks>
    <hyperlink ref="A95" location="'04 - Demolici budovy B - ...'!C2" display="/" xr:uid="{3C061B86-7E4C-4D2C-B039-A6F01BD0B21B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65F65F-D258-4521-BA8C-2E862BC2332F}">
  <sheetPr>
    <pageSetUpPr fitToPage="1"/>
  </sheetPr>
  <dimension ref="A1:BM128"/>
  <sheetViews>
    <sheetView showGridLines="0" topLeftCell="A4" zoomScaleNormal="100" workbookViewId="0">
      <selection activeCell="AN30" sqref="AN30"/>
    </sheetView>
  </sheetViews>
  <sheetFormatPr defaultRowHeight="11.25"/>
  <cols>
    <col min="1" max="1" width="7.140625" style="2" customWidth="1"/>
    <col min="2" max="2" width="1" style="2" customWidth="1"/>
    <col min="3" max="3" width="3.5703125" style="2" customWidth="1"/>
    <col min="4" max="4" width="3.7109375" style="2" customWidth="1"/>
    <col min="5" max="5" width="14.7109375" style="2" customWidth="1"/>
    <col min="6" max="6" width="43.5703125" style="2" customWidth="1"/>
    <col min="7" max="7" width="6.42578125" style="2" customWidth="1"/>
    <col min="8" max="8" width="12" style="2" customWidth="1"/>
    <col min="9" max="9" width="13.5703125" style="2" customWidth="1"/>
    <col min="10" max="11" width="19.140625" style="2" customWidth="1"/>
    <col min="12" max="12" width="8" style="2" customWidth="1"/>
    <col min="13" max="13" width="9.28515625" style="2" hidden="1" customWidth="1"/>
    <col min="14" max="14" width="0" style="2" hidden="1" customWidth="1"/>
    <col min="15" max="20" width="12.140625" style="2" hidden="1" customWidth="1"/>
    <col min="21" max="21" width="14" style="2" customWidth="1"/>
    <col min="22" max="22" width="10.5703125" style="2" customWidth="1"/>
    <col min="23" max="23" width="14" style="2" customWidth="1"/>
    <col min="24" max="24" width="10.5703125" style="2" customWidth="1"/>
    <col min="25" max="25" width="12.85546875" style="2" customWidth="1"/>
    <col min="26" max="26" width="9.42578125" style="2" customWidth="1"/>
    <col min="27" max="27" width="12.85546875" style="2" customWidth="1"/>
    <col min="28" max="28" width="14" style="2" customWidth="1"/>
    <col min="29" max="29" width="9.42578125" style="2" customWidth="1"/>
    <col min="30" max="30" width="12.85546875" style="2" customWidth="1"/>
    <col min="31" max="31" width="14" style="2" customWidth="1"/>
    <col min="32" max="42" width="9.140625" style="2"/>
    <col min="43" max="43" width="7.42578125" style="2" customWidth="1"/>
    <col min="44" max="56" width="0" style="2" hidden="1" customWidth="1"/>
    <col min="57" max="57" width="17.28515625" style="2" hidden="1" customWidth="1"/>
    <col min="58" max="58" width="11.42578125" style="2" hidden="1" customWidth="1"/>
    <col min="59" max="59" width="13.28515625" style="2" hidden="1" customWidth="1"/>
    <col min="60" max="60" width="0.28515625" style="2" customWidth="1"/>
    <col min="61" max="61" width="18.42578125" style="2" hidden="1" customWidth="1"/>
    <col min="62" max="62" width="19.42578125" style="2" hidden="1" customWidth="1"/>
    <col min="63" max="63" width="10" style="2" hidden="1" customWidth="1"/>
    <col min="64" max="64" width="11.7109375" style="2" hidden="1" customWidth="1"/>
    <col min="65" max="65" width="11.5703125" style="2" customWidth="1"/>
    <col min="66" max="66" width="9.5703125" style="2" customWidth="1"/>
    <col min="67" max="16384" width="9.140625" style="2"/>
  </cols>
  <sheetData>
    <row r="1" spans="1:46">
      <c r="A1" s="74"/>
    </row>
    <row r="2" spans="1:46" ht="36.950000000000003" customHeight="1">
      <c r="L2" s="190" t="s">
        <v>21</v>
      </c>
      <c r="M2" s="191"/>
      <c r="N2" s="191"/>
      <c r="O2" s="191"/>
      <c r="P2" s="191"/>
      <c r="Q2" s="191"/>
      <c r="R2" s="191"/>
      <c r="S2" s="191"/>
      <c r="T2" s="191"/>
      <c r="U2" s="191"/>
      <c r="V2" s="191"/>
      <c r="AT2" s="3" t="s">
        <v>85</v>
      </c>
    </row>
    <row r="3" spans="1:46" ht="6.95" customHeight="1">
      <c r="B3" s="4"/>
      <c r="C3" s="5"/>
      <c r="D3" s="5"/>
      <c r="E3" s="5"/>
      <c r="F3" s="5"/>
      <c r="G3" s="5"/>
      <c r="H3" s="5"/>
      <c r="I3" s="5"/>
      <c r="J3" s="5"/>
      <c r="K3" s="5"/>
      <c r="L3" s="6"/>
      <c r="AT3" s="3" t="s">
        <v>86</v>
      </c>
    </row>
    <row r="4" spans="1:46" ht="24.95" customHeight="1">
      <c r="B4" s="6"/>
      <c r="D4" s="7" t="s">
        <v>87</v>
      </c>
      <c r="L4" s="6"/>
      <c r="M4" s="75" t="s">
        <v>26</v>
      </c>
      <c r="AT4" s="3" t="s">
        <v>19</v>
      </c>
    </row>
    <row r="5" spans="1:46" ht="6.95" customHeight="1">
      <c r="B5" s="6"/>
      <c r="L5" s="6"/>
    </row>
    <row r="6" spans="1:46" ht="12" customHeight="1">
      <c r="B6" s="6"/>
      <c r="D6" s="11" t="s">
        <v>29</v>
      </c>
      <c r="L6" s="6"/>
    </row>
    <row r="7" spans="1:46" ht="16.5" customHeight="1">
      <c r="B7" s="6"/>
      <c r="E7" s="199" t="str">
        <f>'[1]Rekapitulace stavby'!K6</f>
        <v>Demontáž trasy potrubní pošty</v>
      </c>
      <c r="F7" s="200"/>
      <c r="G7" s="200"/>
      <c r="H7" s="200"/>
      <c r="L7" s="6"/>
    </row>
    <row r="8" spans="1:46" s="18" customFormat="1" ht="12" customHeight="1">
      <c r="A8" s="14"/>
      <c r="B8" s="15"/>
      <c r="C8" s="14"/>
      <c r="D8" s="11" t="s">
        <v>88</v>
      </c>
      <c r="E8" s="14"/>
      <c r="F8" s="14"/>
      <c r="G8" s="14"/>
      <c r="H8" s="14"/>
      <c r="I8" s="14"/>
      <c r="J8" s="14"/>
      <c r="K8" s="14"/>
      <c r="L8" s="25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</row>
    <row r="9" spans="1:46" s="18" customFormat="1" ht="16.5" customHeight="1">
      <c r="A9" s="14"/>
      <c r="B9" s="15"/>
      <c r="C9" s="14"/>
      <c r="D9" s="14"/>
      <c r="E9" s="188" t="s">
        <v>30</v>
      </c>
      <c r="F9" s="198"/>
      <c r="G9" s="198"/>
      <c r="H9" s="198"/>
      <c r="I9" s="14"/>
      <c r="J9" s="14"/>
      <c r="K9" s="14"/>
      <c r="L9" s="25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</row>
    <row r="10" spans="1:46" s="18" customFormat="1">
      <c r="A10" s="14"/>
      <c r="B10" s="15"/>
      <c r="C10" s="14"/>
      <c r="D10" s="14"/>
      <c r="E10" s="14"/>
      <c r="F10" s="14"/>
      <c r="G10" s="14"/>
      <c r="H10" s="14"/>
      <c r="I10" s="14"/>
      <c r="J10" s="14"/>
      <c r="K10" s="14"/>
      <c r="L10" s="25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</row>
    <row r="11" spans="1:46" s="18" customFormat="1" ht="12" customHeight="1">
      <c r="A11" s="14"/>
      <c r="B11" s="15"/>
      <c r="C11" s="14"/>
      <c r="D11" s="11" t="s">
        <v>31</v>
      </c>
      <c r="E11" s="14"/>
      <c r="F11" s="12" t="s">
        <v>17</v>
      </c>
      <c r="G11" s="14"/>
      <c r="H11" s="14"/>
      <c r="I11" s="11" t="s">
        <v>32</v>
      </c>
      <c r="J11" s="12" t="s">
        <v>17</v>
      </c>
      <c r="K11" s="14"/>
      <c r="L11" s="25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</row>
    <row r="12" spans="1:46" s="18" customFormat="1" ht="12" customHeight="1">
      <c r="A12" s="14"/>
      <c r="B12" s="15"/>
      <c r="C12" s="14"/>
      <c r="D12" s="11" t="s">
        <v>33</v>
      </c>
      <c r="E12" s="14"/>
      <c r="F12" s="12" t="s">
        <v>34</v>
      </c>
      <c r="G12" s="14"/>
      <c r="H12" s="14"/>
      <c r="I12" s="11" t="s">
        <v>35</v>
      </c>
      <c r="J12" s="76"/>
      <c r="K12" s="14"/>
      <c r="L12" s="25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</row>
    <row r="13" spans="1:46" s="18" customFormat="1" ht="10.9" customHeight="1">
      <c r="A13" s="14"/>
      <c r="B13" s="15"/>
      <c r="C13" s="14"/>
      <c r="D13" s="14"/>
      <c r="E13" s="14"/>
      <c r="F13" s="14"/>
      <c r="G13" s="14"/>
      <c r="H13" s="14"/>
      <c r="I13" s="14"/>
      <c r="J13" s="14"/>
      <c r="K13" s="14"/>
      <c r="L13" s="25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</row>
    <row r="14" spans="1:46" s="18" customFormat="1" ht="12" customHeight="1">
      <c r="A14" s="14"/>
      <c r="B14" s="15"/>
      <c r="C14" s="14"/>
      <c r="D14" s="11" t="s">
        <v>36</v>
      </c>
      <c r="E14" s="14"/>
      <c r="F14" s="14"/>
      <c r="G14" s="14"/>
      <c r="H14" s="14"/>
      <c r="I14" s="11" t="s">
        <v>37</v>
      </c>
      <c r="J14" s="12" t="str">
        <f>IF('[1]Rekapitulace stavby'!AN10="","",'[1]Rekapitulace stavby'!AN10)</f>
        <v/>
      </c>
      <c r="K14" s="14"/>
      <c r="L14" s="25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</row>
    <row r="15" spans="1:46" s="18" customFormat="1" ht="18" customHeight="1">
      <c r="A15" s="14"/>
      <c r="B15" s="15"/>
      <c r="C15" s="14"/>
      <c r="D15" s="14"/>
      <c r="E15" s="12" t="str">
        <f>IF('[1]Rekapitulace stavby'!E11="","",'[1]Rekapitulace stavby'!E11)</f>
        <v xml:space="preserve"> </v>
      </c>
      <c r="F15" s="14"/>
      <c r="G15" s="14"/>
      <c r="H15" s="14"/>
      <c r="I15" s="11" t="s">
        <v>38</v>
      </c>
      <c r="J15" s="12" t="str">
        <f>IF('[1]Rekapitulace stavby'!AN11="","",'[1]Rekapitulace stavby'!AN11)</f>
        <v/>
      </c>
      <c r="K15" s="14"/>
      <c r="L15" s="25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</row>
    <row r="16" spans="1:46" s="18" customFormat="1" ht="6.95" customHeight="1">
      <c r="A16" s="14"/>
      <c r="B16" s="15"/>
      <c r="C16" s="14"/>
      <c r="D16" s="14"/>
      <c r="E16" s="14"/>
      <c r="F16" s="14"/>
      <c r="G16" s="14"/>
      <c r="H16" s="14"/>
      <c r="I16" s="14"/>
      <c r="J16" s="14"/>
      <c r="K16" s="14"/>
      <c r="L16" s="25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</row>
    <row r="17" spans="1:31" s="18" customFormat="1" ht="12" customHeight="1">
      <c r="A17" s="14"/>
      <c r="B17" s="15"/>
      <c r="C17" s="14"/>
      <c r="D17" s="11" t="s">
        <v>39</v>
      </c>
      <c r="E17" s="14"/>
      <c r="F17" s="14"/>
      <c r="G17" s="14"/>
      <c r="H17" s="14"/>
      <c r="I17" s="11" t="s">
        <v>37</v>
      </c>
      <c r="J17" s="12" t="str">
        <f>'[1]Rekapitulace stavby'!AN13</f>
        <v/>
      </c>
      <c r="K17" s="14"/>
      <c r="L17" s="25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</row>
    <row r="18" spans="1:31" s="18" customFormat="1" ht="18" customHeight="1">
      <c r="A18" s="14"/>
      <c r="B18" s="15"/>
      <c r="C18" s="14"/>
      <c r="D18" s="14"/>
      <c r="E18" s="192" t="str">
        <f>'[1]Rekapitulace stavby'!E14</f>
        <v xml:space="preserve"> </v>
      </c>
      <c r="F18" s="192"/>
      <c r="G18" s="192"/>
      <c r="H18" s="192"/>
      <c r="I18" s="11" t="s">
        <v>38</v>
      </c>
      <c r="J18" s="12" t="str">
        <f>'[1]Rekapitulace stavby'!AN14</f>
        <v/>
      </c>
      <c r="K18" s="14"/>
      <c r="L18" s="25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</row>
    <row r="19" spans="1:31" s="18" customFormat="1" ht="6.95" customHeight="1">
      <c r="A19" s="14"/>
      <c r="B19" s="15"/>
      <c r="C19" s="14"/>
      <c r="D19" s="14"/>
      <c r="E19" s="14"/>
      <c r="F19" s="14"/>
      <c r="G19" s="14"/>
      <c r="H19" s="14"/>
      <c r="I19" s="14"/>
      <c r="J19" s="14"/>
      <c r="K19" s="14"/>
      <c r="L19" s="25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</row>
    <row r="20" spans="1:31" s="18" customFormat="1" ht="12" customHeight="1">
      <c r="A20" s="14"/>
      <c r="B20" s="15"/>
      <c r="C20" s="14"/>
      <c r="D20" s="11" t="s">
        <v>40</v>
      </c>
      <c r="E20" s="14"/>
      <c r="F20" s="14"/>
      <c r="G20" s="14"/>
      <c r="H20" s="14"/>
      <c r="I20" s="11" t="s">
        <v>37</v>
      </c>
      <c r="J20" s="12" t="str">
        <f>IF('[1]Rekapitulace stavby'!AN16="","",'[1]Rekapitulace stavby'!AN16)</f>
        <v/>
      </c>
      <c r="K20" s="14"/>
      <c r="L20" s="25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</row>
    <row r="21" spans="1:31" s="18" customFormat="1" ht="18" customHeight="1">
      <c r="A21" s="14"/>
      <c r="B21" s="15"/>
      <c r="C21" s="14"/>
      <c r="D21" s="14"/>
      <c r="E21" s="12" t="str">
        <f>IF('[1]Rekapitulace stavby'!E17="","",'[1]Rekapitulace stavby'!E17)</f>
        <v xml:space="preserve"> </v>
      </c>
      <c r="F21" s="14"/>
      <c r="G21" s="14"/>
      <c r="H21" s="14"/>
      <c r="I21" s="11" t="s">
        <v>38</v>
      </c>
      <c r="J21" s="12" t="str">
        <f>IF('[1]Rekapitulace stavby'!AN17="","",'[1]Rekapitulace stavby'!AN17)</f>
        <v/>
      </c>
      <c r="K21" s="14"/>
      <c r="L21" s="25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</row>
    <row r="22" spans="1:31" s="18" customFormat="1" ht="6.95" customHeight="1">
      <c r="A22" s="14"/>
      <c r="B22" s="15"/>
      <c r="C22" s="14"/>
      <c r="D22" s="14"/>
      <c r="E22" s="14"/>
      <c r="F22" s="14"/>
      <c r="G22" s="14"/>
      <c r="H22" s="14"/>
      <c r="I22" s="14"/>
      <c r="J22" s="14"/>
      <c r="K22" s="14"/>
      <c r="L22" s="25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</row>
    <row r="23" spans="1:31" s="18" customFormat="1" ht="12" customHeight="1">
      <c r="A23" s="14"/>
      <c r="B23" s="15"/>
      <c r="C23" s="14"/>
      <c r="D23" s="11" t="s">
        <v>42</v>
      </c>
      <c r="E23" s="14"/>
      <c r="F23" s="14"/>
      <c r="G23" s="14"/>
      <c r="H23" s="14"/>
      <c r="I23" s="11" t="s">
        <v>37</v>
      </c>
      <c r="J23" s="12" t="str">
        <f>IF('[1]Rekapitulace stavby'!AN19="","",'[1]Rekapitulace stavby'!AN19)</f>
        <v/>
      </c>
      <c r="K23" s="14"/>
      <c r="L23" s="25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</row>
    <row r="24" spans="1:31" s="18" customFormat="1" ht="18" customHeight="1">
      <c r="A24" s="14"/>
      <c r="B24" s="15"/>
      <c r="C24" s="14"/>
      <c r="D24" s="14"/>
      <c r="E24" s="12" t="str">
        <f>IF('[1]Rekapitulace stavby'!E20="","",'[1]Rekapitulace stavby'!E20)</f>
        <v xml:space="preserve"> </v>
      </c>
      <c r="F24" s="14"/>
      <c r="G24" s="14"/>
      <c r="H24" s="14"/>
      <c r="I24" s="11" t="s">
        <v>38</v>
      </c>
      <c r="J24" s="12" t="str">
        <f>IF('[1]Rekapitulace stavby'!AN20="","",'[1]Rekapitulace stavby'!AN20)</f>
        <v/>
      </c>
      <c r="K24" s="14"/>
      <c r="L24" s="25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</row>
    <row r="25" spans="1:31" s="18" customFormat="1" ht="6.95" customHeight="1">
      <c r="A25" s="14"/>
      <c r="B25" s="15"/>
      <c r="C25" s="14"/>
      <c r="D25" s="14"/>
      <c r="E25" s="14"/>
      <c r="F25" s="14"/>
      <c r="G25" s="14"/>
      <c r="H25" s="14"/>
      <c r="I25" s="14"/>
      <c r="J25" s="14"/>
      <c r="K25" s="14"/>
      <c r="L25" s="25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</row>
    <row r="26" spans="1:31" s="18" customFormat="1" ht="12" customHeight="1">
      <c r="A26" s="14"/>
      <c r="B26" s="15"/>
      <c r="C26" s="14"/>
      <c r="D26" s="11" t="s">
        <v>43</v>
      </c>
      <c r="E26" s="14"/>
      <c r="F26" s="14"/>
      <c r="G26" s="14"/>
      <c r="H26" s="14"/>
      <c r="I26" s="14"/>
      <c r="J26" s="14"/>
      <c r="K26" s="14"/>
      <c r="L26" s="25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</row>
    <row r="27" spans="1:31" s="80" customFormat="1" ht="16.5" customHeight="1">
      <c r="A27" s="77"/>
      <c r="B27" s="78"/>
      <c r="C27" s="77"/>
      <c r="D27" s="77"/>
      <c r="E27" s="194" t="s">
        <v>17</v>
      </c>
      <c r="F27" s="194"/>
      <c r="G27" s="194"/>
      <c r="H27" s="194"/>
      <c r="I27" s="77"/>
      <c r="J27" s="77"/>
      <c r="K27" s="77"/>
      <c r="L27" s="79"/>
      <c r="S27" s="77"/>
      <c r="T27" s="77"/>
      <c r="U27" s="77"/>
      <c r="V27" s="77"/>
      <c r="W27" s="77"/>
      <c r="X27" s="77"/>
      <c r="Y27" s="77"/>
      <c r="Z27" s="77"/>
      <c r="AA27" s="77"/>
      <c r="AB27" s="77"/>
      <c r="AC27" s="77"/>
      <c r="AD27" s="77"/>
      <c r="AE27" s="77"/>
    </row>
    <row r="28" spans="1:31" s="18" customFormat="1" ht="6.95" customHeight="1">
      <c r="A28" s="14"/>
      <c r="B28" s="15"/>
      <c r="C28" s="14"/>
      <c r="D28" s="14"/>
      <c r="E28" s="14"/>
      <c r="F28" s="14"/>
      <c r="G28" s="14"/>
      <c r="H28" s="14"/>
      <c r="I28" s="14"/>
      <c r="J28" s="14"/>
      <c r="K28" s="14"/>
      <c r="L28" s="25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</row>
    <row r="29" spans="1:31" s="18" customFormat="1" ht="6.95" customHeight="1">
      <c r="A29" s="14"/>
      <c r="B29" s="15"/>
      <c r="C29" s="14"/>
      <c r="D29" s="50"/>
      <c r="E29" s="50"/>
      <c r="F29" s="50"/>
      <c r="G29" s="50"/>
      <c r="H29" s="50"/>
      <c r="I29" s="50"/>
      <c r="J29" s="50"/>
      <c r="K29" s="50"/>
      <c r="L29" s="25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</row>
    <row r="30" spans="1:31" s="18" customFormat="1" ht="25.35" customHeight="1">
      <c r="A30" s="14"/>
      <c r="B30" s="15"/>
      <c r="C30" s="14"/>
      <c r="D30" s="81" t="s">
        <v>13</v>
      </c>
      <c r="E30" s="14"/>
      <c r="F30" s="14"/>
      <c r="G30" s="14"/>
      <c r="H30" s="14"/>
      <c r="I30" s="14"/>
      <c r="J30" s="82">
        <f>ROUND(J118, 2)</f>
        <v>0</v>
      </c>
      <c r="K30" s="14"/>
      <c r="L30" s="25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</row>
    <row r="31" spans="1:31" s="18" customFormat="1" ht="6.95" customHeight="1">
      <c r="A31" s="14"/>
      <c r="B31" s="15"/>
      <c r="C31" s="14"/>
      <c r="D31" s="50"/>
      <c r="E31" s="50"/>
      <c r="F31" s="50"/>
      <c r="G31" s="50"/>
      <c r="H31" s="50"/>
      <c r="I31" s="50"/>
      <c r="J31" s="50"/>
      <c r="K31" s="50"/>
      <c r="L31" s="25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</row>
    <row r="32" spans="1:31" s="18" customFormat="1" ht="14.45" customHeight="1">
      <c r="A32" s="14"/>
      <c r="B32" s="15"/>
      <c r="C32" s="14"/>
      <c r="D32" s="14"/>
      <c r="E32" s="14"/>
      <c r="F32" s="83" t="s">
        <v>45</v>
      </c>
      <c r="G32" s="14"/>
      <c r="H32" s="14"/>
      <c r="I32" s="83" t="s">
        <v>44</v>
      </c>
      <c r="J32" s="83" t="s">
        <v>46</v>
      </c>
      <c r="K32" s="14"/>
      <c r="L32" s="25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</row>
    <row r="33" spans="1:31" s="18" customFormat="1" ht="14.45" customHeight="1">
      <c r="A33" s="14"/>
      <c r="B33" s="15"/>
      <c r="C33" s="14"/>
      <c r="D33" s="84" t="s">
        <v>14</v>
      </c>
      <c r="E33" s="11" t="s">
        <v>47</v>
      </c>
      <c r="F33" s="85">
        <f>ROUND((SUM(BE118:BE127)),  2)</f>
        <v>0</v>
      </c>
      <c r="G33" s="14"/>
      <c r="H33" s="14"/>
      <c r="I33" s="86">
        <v>0.21</v>
      </c>
      <c r="J33" s="85">
        <f>ROUND(((SUM(BE118:BE127))*I33),  2)</f>
        <v>0</v>
      </c>
      <c r="K33" s="14"/>
      <c r="L33" s="25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</row>
    <row r="34" spans="1:31" s="18" customFormat="1" ht="14.45" customHeight="1">
      <c r="A34" s="14"/>
      <c r="B34" s="15"/>
      <c r="C34" s="14"/>
      <c r="D34" s="14"/>
      <c r="E34" s="11" t="s">
        <v>48</v>
      </c>
      <c r="F34" s="85">
        <f>ROUND((SUM(BF118:BF127)),  2)</f>
        <v>0</v>
      </c>
      <c r="G34" s="14"/>
      <c r="H34" s="14"/>
      <c r="I34" s="86">
        <v>0.15</v>
      </c>
      <c r="J34" s="85">
        <f>ROUND(((SUM(BF118:BF127))*I34),  2)</f>
        <v>0</v>
      </c>
      <c r="K34" s="14"/>
      <c r="L34" s="25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</row>
    <row r="35" spans="1:31" s="18" customFormat="1" ht="14.45" hidden="1" customHeight="1">
      <c r="A35" s="14"/>
      <c r="B35" s="15"/>
      <c r="C35" s="14"/>
      <c r="D35" s="14"/>
      <c r="E35" s="11" t="s">
        <v>49</v>
      </c>
      <c r="F35" s="85">
        <f>ROUND((SUM(BG118:BG127)),  2)</f>
        <v>0</v>
      </c>
      <c r="G35" s="14"/>
      <c r="H35" s="14"/>
      <c r="I35" s="86">
        <v>0.21</v>
      </c>
      <c r="J35" s="85">
        <f>0</f>
        <v>0</v>
      </c>
      <c r="K35" s="14"/>
      <c r="L35" s="25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</row>
    <row r="36" spans="1:31" s="18" customFormat="1" ht="14.45" hidden="1" customHeight="1">
      <c r="A36" s="14"/>
      <c r="B36" s="15"/>
      <c r="C36" s="14"/>
      <c r="D36" s="14"/>
      <c r="E36" s="11" t="s">
        <v>50</v>
      </c>
      <c r="F36" s="85">
        <f>ROUND((SUM(BH118:BH127)),  2)</f>
        <v>0</v>
      </c>
      <c r="G36" s="14"/>
      <c r="H36" s="14"/>
      <c r="I36" s="86">
        <v>0.15</v>
      </c>
      <c r="J36" s="85">
        <f>0</f>
        <v>0</v>
      </c>
      <c r="K36" s="14"/>
      <c r="L36" s="25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</row>
    <row r="37" spans="1:31" s="18" customFormat="1" ht="14.45" hidden="1" customHeight="1">
      <c r="A37" s="14"/>
      <c r="B37" s="15"/>
      <c r="C37" s="14"/>
      <c r="D37" s="14"/>
      <c r="E37" s="11" t="s">
        <v>51</v>
      </c>
      <c r="F37" s="85">
        <f>ROUND((SUM(BI118:BI127)),  2)</f>
        <v>0</v>
      </c>
      <c r="G37" s="14"/>
      <c r="H37" s="14"/>
      <c r="I37" s="86">
        <v>0</v>
      </c>
      <c r="J37" s="85">
        <f>0</f>
        <v>0</v>
      </c>
      <c r="K37" s="14"/>
      <c r="L37" s="25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</row>
    <row r="38" spans="1:31" s="18" customFormat="1" ht="6.95" customHeight="1">
      <c r="A38" s="14"/>
      <c r="B38" s="15"/>
      <c r="C38" s="14"/>
      <c r="D38" s="14"/>
      <c r="E38" s="14"/>
      <c r="F38" s="14"/>
      <c r="G38" s="14"/>
      <c r="H38" s="14"/>
      <c r="I38" s="14"/>
      <c r="J38" s="14"/>
      <c r="K38" s="14"/>
      <c r="L38" s="25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</row>
    <row r="39" spans="1:31" s="18" customFormat="1" ht="25.35" customHeight="1">
      <c r="A39" s="14"/>
      <c r="B39" s="15"/>
      <c r="C39" s="87"/>
      <c r="D39" s="88" t="s">
        <v>15</v>
      </c>
      <c r="E39" s="44"/>
      <c r="F39" s="44"/>
      <c r="G39" s="89" t="s">
        <v>52</v>
      </c>
      <c r="H39" s="90" t="s">
        <v>53</v>
      </c>
      <c r="I39" s="44"/>
      <c r="J39" s="91">
        <f>SUM(J30:J37)</f>
        <v>0</v>
      </c>
      <c r="K39" s="92"/>
      <c r="L39" s="25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</row>
    <row r="40" spans="1:31" s="18" customFormat="1" ht="14.45" customHeight="1">
      <c r="A40" s="14"/>
      <c r="B40" s="15"/>
      <c r="C40" s="14"/>
      <c r="D40" s="14"/>
      <c r="E40" s="14"/>
      <c r="F40" s="14"/>
      <c r="G40" s="14"/>
      <c r="H40" s="14"/>
      <c r="I40" s="14"/>
      <c r="J40" s="14"/>
      <c r="K40" s="14"/>
      <c r="L40" s="25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</row>
    <row r="41" spans="1:31" ht="14.45" customHeight="1">
      <c r="B41" s="6"/>
      <c r="L41" s="6"/>
    </row>
    <row r="42" spans="1:31" ht="14.45" customHeight="1">
      <c r="B42" s="6"/>
      <c r="L42" s="6"/>
    </row>
    <row r="43" spans="1:31" ht="14.45" customHeight="1">
      <c r="B43" s="6"/>
      <c r="L43" s="6"/>
    </row>
    <row r="44" spans="1:31" ht="14.45" customHeight="1">
      <c r="B44" s="6"/>
      <c r="L44" s="6"/>
    </row>
    <row r="45" spans="1:31" ht="14.45" customHeight="1">
      <c r="B45" s="6"/>
      <c r="L45" s="6"/>
    </row>
    <row r="46" spans="1:31" ht="14.45" customHeight="1">
      <c r="B46" s="6"/>
      <c r="L46" s="6"/>
    </row>
    <row r="47" spans="1:31" ht="14.45" customHeight="1">
      <c r="B47" s="6"/>
      <c r="L47" s="6"/>
    </row>
    <row r="48" spans="1:31" ht="14.45" customHeight="1">
      <c r="B48" s="6"/>
      <c r="L48" s="6"/>
    </row>
    <row r="49" spans="1:31" ht="14.45" customHeight="1">
      <c r="B49" s="6"/>
      <c r="L49" s="6"/>
    </row>
    <row r="50" spans="1:31" s="18" customFormat="1" ht="14.45" customHeight="1">
      <c r="B50" s="25"/>
      <c r="D50" s="26" t="s">
        <v>54</v>
      </c>
      <c r="E50" s="27"/>
      <c r="F50" s="27"/>
      <c r="G50" s="26" t="s">
        <v>55</v>
      </c>
      <c r="H50" s="27"/>
      <c r="I50" s="27"/>
      <c r="J50" s="27"/>
      <c r="K50" s="27"/>
      <c r="L50" s="25"/>
    </row>
    <row r="51" spans="1:31">
      <c r="B51" s="6"/>
      <c r="L51" s="6"/>
    </row>
    <row r="52" spans="1:31">
      <c r="B52" s="6"/>
      <c r="L52" s="6"/>
    </row>
    <row r="53" spans="1:31">
      <c r="B53" s="6"/>
      <c r="L53" s="6"/>
    </row>
    <row r="54" spans="1:31">
      <c r="B54" s="6"/>
      <c r="L54" s="6"/>
    </row>
    <row r="55" spans="1:31">
      <c r="B55" s="6"/>
      <c r="L55" s="6"/>
    </row>
    <row r="56" spans="1:31">
      <c r="B56" s="6"/>
      <c r="L56" s="6"/>
    </row>
    <row r="57" spans="1:31">
      <c r="B57" s="6"/>
      <c r="L57" s="6"/>
    </row>
    <row r="58" spans="1:31">
      <c r="B58" s="6"/>
      <c r="L58" s="6"/>
    </row>
    <row r="59" spans="1:31">
      <c r="B59" s="6"/>
      <c r="L59" s="6"/>
    </row>
    <row r="60" spans="1:31">
      <c r="B60" s="6"/>
      <c r="L60" s="6"/>
    </row>
    <row r="61" spans="1:31" s="18" customFormat="1" ht="12.75">
      <c r="A61" s="14"/>
      <c r="B61" s="15"/>
      <c r="C61" s="14"/>
      <c r="D61" s="28" t="s">
        <v>56</v>
      </c>
      <c r="E61" s="17"/>
      <c r="F61" s="93" t="s">
        <v>57</v>
      </c>
      <c r="G61" s="28" t="s">
        <v>56</v>
      </c>
      <c r="H61" s="17"/>
      <c r="I61" s="17"/>
      <c r="J61" s="94" t="s">
        <v>57</v>
      </c>
      <c r="K61" s="17"/>
      <c r="L61" s="25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</row>
    <row r="62" spans="1:31">
      <c r="B62" s="6"/>
      <c r="L62" s="6"/>
    </row>
    <row r="63" spans="1:31">
      <c r="B63" s="6"/>
      <c r="L63" s="6"/>
    </row>
    <row r="64" spans="1:31">
      <c r="B64" s="6"/>
      <c r="L64" s="6"/>
    </row>
    <row r="65" spans="1:31" s="18" customFormat="1" ht="12.75">
      <c r="A65" s="14"/>
      <c r="B65" s="15"/>
      <c r="C65" s="14"/>
      <c r="D65" s="26" t="s">
        <v>58</v>
      </c>
      <c r="E65" s="29"/>
      <c r="F65" s="29"/>
      <c r="G65" s="26" t="s">
        <v>59</v>
      </c>
      <c r="H65" s="29"/>
      <c r="I65" s="29"/>
      <c r="J65" s="29"/>
      <c r="K65" s="29"/>
      <c r="L65" s="25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</row>
    <row r="66" spans="1:31">
      <c r="B66" s="6"/>
      <c r="L66" s="6"/>
    </row>
    <row r="67" spans="1:31">
      <c r="B67" s="6"/>
      <c r="L67" s="6"/>
    </row>
    <row r="68" spans="1:31">
      <c r="B68" s="6"/>
      <c r="L68" s="6"/>
    </row>
    <row r="69" spans="1:31">
      <c r="B69" s="6"/>
      <c r="L69" s="6"/>
    </row>
    <row r="70" spans="1:31">
      <c r="B70" s="6"/>
      <c r="L70" s="6"/>
    </row>
    <row r="71" spans="1:31">
      <c r="B71" s="6"/>
      <c r="L71" s="6"/>
    </row>
    <row r="72" spans="1:31">
      <c r="B72" s="6"/>
      <c r="L72" s="6"/>
    </row>
    <row r="73" spans="1:31">
      <c r="B73" s="6"/>
      <c r="L73" s="6"/>
    </row>
    <row r="74" spans="1:31">
      <c r="B74" s="6"/>
      <c r="L74" s="6"/>
    </row>
    <row r="75" spans="1:31">
      <c r="B75" s="6"/>
      <c r="L75" s="6"/>
    </row>
    <row r="76" spans="1:31" s="18" customFormat="1" ht="12.75">
      <c r="A76" s="14"/>
      <c r="B76" s="15"/>
      <c r="C76" s="14"/>
      <c r="D76" s="28" t="s">
        <v>56</v>
      </c>
      <c r="E76" s="17"/>
      <c r="F76" s="93" t="s">
        <v>57</v>
      </c>
      <c r="G76" s="28" t="s">
        <v>56</v>
      </c>
      <c r="H76" s="17"/>
      <c r="I76" s="17"/>
      <c r="J76" s="94" t="s">
        <v>57</v>
      </c>
      <c r="K76" s="17"/>
      <c r="L76" s="25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</row>
    <row r="77" spans="1:31" s="18" customFormat="1" ht="14.45" customHeight="1">
      <c r="A77" s="14"/>
      <c r="B77" s="30"/>
      <c r="C77" s="31"/>
      <c r="D77" s="31"/>
      <c r="E77" s="31"/>
      <c r="F77" s="31"/>
      <c r="G77" s="31"/>
      <c r="H77" s="31"/>
      <c r="I77" s="31"/>
      <c r="J77" s="31"/>
      <c r="K77" s="31"/>
      <c r="L77" s="25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</row>
    <row r="81" spans="1:47" s="18" customFormat="1" ht="6.95" customHeight="1">
      <c r="A81" s="14"/>
      <c r="B81" s="32"/>
      <c r="C81" s="33"/>
      <c r="D81" s="33"/>
      <c r="E81" s="33"/>
      <c r="F81" s="33"/>
      <c r="G81" s="33"/>
      <c r="H81" s="33"/>
      <c r="I81" s="33"/>
      <c r="J81" s="33"/>
      <c r="K81" s="33"/>
      <c r="L81" s="25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</row>
    <row r="82" spans="1:47" s="18" customFormat="1" ht="24.95" customHeight="1">
      <c r="A82" s="14"/>
      <c r="B82" s="15"/>
      <c r="C82" s="7" t="s">
        <v>89</v>
      </c>
      <c r="D82" s="14"/>
      <c r="E82" s="14"/>
      <c r="F82" s="14"/>
      <c r="G82" s="14"/>
      <c r="H82" s="14"/>
      <c r="I82" s="14"/>
      <c r="J82" s="14"/>
      <c r="K82" s="14"/>
      <c r="L82" s="25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</row>
    <row r="83" spans="1:47" s="18" customFormat="1" ht="6.95" customHeight="1">
      <c r="A83" s="14"/>
      <c r="B83" s="15"/>
      <c r="C83" s="14"/>
      <c r="D83" s="14"/>
      <c r="E83" s="14"/>
      <c r="F83" s="14"/>
      <c r="G83" s="14"/>
      <c r="H83" s="14"/>
      <c r="I83" s="14"/>
      <c r="J83" s="14"/>
      <c r="K83" s="14"/>
      <c r="L83" s="25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</row>
    <row r="84" spans="1:47" s="18" customFormat="1" ht="12" customHeight="1">
      <c r="A84" s="14"/>
      <c r="B84" s="15"/>
      <c r="C84" s="11" t="s">
        <v>29</v>
      </c>
      <c r="D84" s="14"/>
      <c r="E84" s="14"/>
      <c r="F84" s="14"/>
      <c r="G84" s="14"/>
      <c r="H84" s="14"/>
      <c r="I84" s="14"/>
      <c r="J84" s="14"/>
      <c r="K84" s="14"/>
      <c r="L84" s="25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</row>
    <row r="85" spans="1:47" s="18" customFormat="1" ht="16.5" customHeight="1">
      <c r="A85" s="14"/>
      <c r="B85" s="15"/>
      <c r="C85" s="14"/>
      <c r="D85" s="14"/>
      <c r="E85" s="199" t="str">
        <f>E7</f>
        <v>Demontáž trasy potrubní pošty</v>
      </c>
      <c r="F85" s="200"/>
      <c r="G85" s="200"/>
      <c r="H85" s="200"/>
      <c r="I85" s="14"/>
      <c r="J85" s="14"/>
      <c r="K85" s="14"/>
      <c r="L85" s="25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</row>
    <row r="86" spans="1:47" s="18" customFormat="1" ht="12" customHeight="1">
      <c r="A86" s="14"/>
      <c r="B86" s="15"/>
      <c r="C86" s="11" t="s">
        <v>88</v>
      </c>
      <c r="D86" s="14"/>
      <c r="E86" s="14"/>
      <c r="F86" s="14"/>
      <c r="G86" s="14"/>
      <c r="H86" s="14"/>
      <c r="I86" s="14"/>
      <c r="J86" s="14"/>
      <c r="K86" s="14"/>
      <c r="L86" s="25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</row>
    <row r="87" spans="1:47" s="18" customFormat="1" ht="16.5" customHeight="1">
      <c r="A87" s="14"/>
      <c r="B87" s="15"/>
      <c r="C87" s="14"/>
      <c r="D87" s="14"/>
      <c r="E87" s="188" t="str">
        <f>E9</f>
        <v>Demontáž trasy potrubní pošty</v>
      </c>
      <c r="F87" s="198"/>
      <c r="G87" s="198"/>
      <c r="H87" s="198"/>
      <c r="I87" s="14"/>
      <c r="J87" s="14"/>
      <c r="K87" s="14"/>
      <c r="L87" s="25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</row>
    <row r="88" spans="1:47" s="18" customFormat="1" ht="6.95" customHeight="1">
      <c r="A88" s="14"/>
      <c r="B88" s="15"/>
      <c r="C88" s="14"/>
      <c r="D88" s="14"/>
      <c r="E88" s="14"/>
      <c r="F88" s="14"/>
      <c r="G88" s="14"/>
      <c r="H88" s="14"/>
      <c r="I88" s="14"/>
      <c r="J88" s="14"/>
      <c r="K88" s="14"/>
      <c r="L88" s="25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</row>
    <row r="89" spans="1:47" s="18" customFormat="1" ht="12" customHeight="1">
      <c r="A89" s="14"/>
      <c r="B89" s="15"/>
      <c r="C89" s="11" t="s">
        <v>33</v>
      </c>
      <c r="D89" s="14"/>
      <c r="E89" s="14"/>
      <c r="F89" s="12" t="str">
        <f>F12</f>
        <v xml:space="preserve"> </v>
      </c>
      <c r="G89" s="14"/>
      <c r="H89" s="14"/>
      <c r="I89" s="11" t="s">
        <v>35</v>
      </c>
      <c r="J89" s="76" t="str">
        <f>IF(J12="","",J12)</f>
        <v/>
      </c>
      <c r="K89" s="14"/>
      <c r="L89" s="25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</row>
    <row r="90" spans="1:47" s="18" customFormat="1" ht="6.95" customHeight="1">
      <c r="A90" s="14"/>
      <c r="B90" s="15"/>
      <c r="C90" s="14"/>
      <c r="D90" s="14"/>
      <c r="E90" s="14"/>
      <c r="F90" s="14"/>
      <c r="G90" s="14"/>
      <c r="H90" s="14"/>
      <c r="I90" s="14"/>
      <c r="J90" s="14"/>
      <c r="K90" s="14"/>
      <c r="L90" s="25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</row>
    <row r="91" spans="1:47" s="18" customFormat="1" ht="15.2" customHeight="1">
      <c r="A91" s="14"/>
      <c r="B91" s="15"/>
      <c r="C91" s="11" t="s">
        <v>36</v>
      </c>
      <c r="D91" s="14"/>
      <c r="E91" s="14"/>
      <c r="F91" s="12" t="str">
        <f>E15</f>
        <v xml:space="preserve"> </v>
      </c>
      <c r="G91" s="14"/>
      <c r="H91" s="14"/>
      <c r="I91" s="11" t="s">
        <v>40</v>
      </c>
      <c r="J91" s="95" t="str">
        <f>E21</f>
        <v xml:space="preserve"> </v>
      </c>
      <c r="K91" s="14"/>
      <c r="L91" s="25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</row>
    <row r="92" spans="1:47" s="18" customFormat="1" ht="15.2" customHeight="1">
      <c r="A92" s="14"/>
      <c r="B92" s="15"/>
      <c r="C92" s="11" t="s">
        <v>39</v>
      </c>
      <c r="D92" s="14"/>
      <c r="E92" s="14"/>
      <c r="F92" s="12" t="str">
        <f>IF(E18="","",E18)</f>
        <v xml:space="preserve"> </v>
      </c>
      <c r="G92" s="14"/>
      <c r="H92" s="14"/>
      <c r="I92" s="11" t="s">
        <v>42</v>
      </c>
      <c r="J92" s="95" t="str">
        <f>E24</f>
        <v xml:space="preserve"> </v>
      </c>
      <c r="K92" s="14"/>
      <c r="L92" s="25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</row>
    <row r="93" spans="1:47" s="18" customFormat="1" ht="10.35" customHeight="1">
      <c r="A93" s="14"/>
      <c r="B93" s="15"/>
      <c r="C93" s="14"/>
      <c r="D93" s="14"/>
      <c r="E93" s="14"/>
      <c r="F93" s="14"/>
      <c r="G93" s="14"/>
      <c r="H93" s="14"/>
      <c r="I93" s="14"/>
      <c r="J93" s="14"/>
      <c r="K93" s="14"/>
      <c r="L93" s="25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</row>
    <row r="94" spans="1:47" s="18" customFormat="1" ht="29.25" customHeight="1">
      <c r="A94" s="14"/>
      <c r="B94" s="15"/>
      <c r="C94" s="96" t="s">
        <v>90</v>
      </c>
      <c r="D94" s="87"/>
      <c r="E94" s="87"/>
      <c r="F94" s="87"/>
      <c r="G94" s="87"/>
      <c r="H94" s="87"/>
      <c r="I94" s="87"/>
      <c r="J94" s="97" t="s">
        <v>7</v>
      </c>
      <c r="K94" s="87"/>
      <c r="L94" s="25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</row>
    <row r="95" spans="1:47" s="18" customFormat="1" ht="10.35" customHeight="1">
      <c r="A95" s="14"/>
      <c r="B95" s="15"/>
      <c r="C95" s="14"/>
      <c r="D95" s="14"/>
      <c r="E95" s="14"/>
      <c r="F95" s="14"/>
      <c r="G95" s="14"/>
      <c r="H95" s="14"/>
      <c r="I95" s="14"/>
      <c r="J95" s="14"/>
      <c r="K95" s="14"/>
      <c r="L95" s="25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</row>
    <row r="96" spans="1:47" s="18" customFormat="1" ht="22.9" customHeight="1">
      <c r="A96" s="14"/>
      <c r="B96" s="15"/>
      <c r="C96" s="98" t="s">
        <v>91</v>
      </c>
      <c r="D96" s="14"/>
      <c r="E96" s="14"/>
      <c r="F96" s="14"/>
      <c r="G96" s="14"/>
      <c r="H96" s="14"/>
      <c r="I96" s="14"/>
      <c r="J96" s="82">
        <f>J118</f>
        <v>0</v>
      </c>
      <c r="K96" s="14"/>
      <c r="L96" s="25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U96" s="3" t="s">
        <v>92</v>
      </c>
    </row>
    <row r="97" spans="1:31" s="99" customFormat="1" ht="24.95" customHeight="1">
      <c r="B97" s="100"/>
      <c r="D97" s="101" t="s">
        <v>93</v>
      </c>
      <c r="E97" s="102"/>
      <c r="F97" s="102"/>
      <c r="G97" s="102"/>
      <c r="H97" s="102"/>
      <c r="I97" s="102"/>
      <c r="J97" s="103">
        <f>J119</f>
        <v>0</v>
      </c>
      <c r="L97" s="100"/>
    </row>
    <row r="98" spans="1:31" s="104" customFormat="1" ht="19.899999999999999" customHeight="1">
      <c r="B98" s="105"/>
      <c r="D98" s="106" t="s">
        <v>94</v>
      </c>
      <c r="E98" s="107"/>
      <c r="F98" s="107"/>
      <c r="G98" s="107"/>
      <c r="H98" s="107"/>
      <c r="I98" s="107"/>
      <c r="J98" s="108">
        <f>J120</f>
        <v>0</v>
      </c>
      <c r="L98" s="105"/>
    </row>
    <row r="99" spans="1:31" s="18" customFormat="1" ht="21.75" customHeight="1">
      <c r="A99" s="14"/>
      <c r="B99" s="15"/>
      <c r="C99" s="14"/>
      <c r="D99" s="14"/>
      <c r="E99" s="14"/>
      <c r="F99" s="14"/>
      <c r="G99" s="14"/>
      <c r="H99" s="14"/>
      <c r="I99" s="14"/>
      <c r="J99" s="14"/>
      <c r="K99" s="14"/>
      <c r="L99" s="25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</row>
    <row r="100" spans="1:31" s="18" customFormat="1" ht="6.95" customHeight="1">
      <c r="A100" s="14"/>
      <c r="B100" s="30"/>
      <c r="C100" s="31"/>
      <c r="D100" s="31"/>
      <c r="E100" s="31"/>
      <c r="F100" s="31"/>
      <c r="G100" s="31"/>
      <c r="H100" s="31"/>
      <c r="I100" s="31"/>
      <c r="J100" s="31"/>
      <c r="K100" s="31"/>
      <c r="L100" s="25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</row>
    <row r="104" spans="1:31" s="18" customFormat="1" ht="6.95" customHeight="1">
      <c r="A104" s="14"/>
      <c r="B104" s="32"/>
      <c r="C104" s="33"/>
      <c r="D104" s="33"/>
      <c r="E104" s="33"/>
      <c r="F104" s="33"/>
      <c r="G104" s="33"/>
      <c r="H104" s="33"/>
      <c r="I104" s="33"/>
      <c r="J104" s="33"/>
      <c r="K104" s="33"/>
      <c r="L104" s="25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</row>
    <row r="105" spans="1:31" s="18" customFormat="1" ht="24.95" customHeight="1">
      <c r="A105" s="14"/>
      <c r="B105" s="15"/>
      <c r="C105" s="7" t="s">
        <v>95</v>
      </c>
      <c r="D105" s="14"/>
      <c r="E105" s="14"/>
      <c r="F105" s="14"/>
      <c r="G105" s="14"/>
      <c r="H105" s="14"/>
      <c r="I105" s="14"/>
      <c r="J105" s="14"/>
      <c r="K105" s="14"/>
      <c r="L105" s="25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</row>
    <row r="106" spans="1:31" s="18" customFormat="1" ht="6.95" customHeight="1">
      <c r="A106" s="14"/>
      <c r="B106" s="15"/>
      <c r="C106" s="14"/>
      <c r="D106" s="14"/>
      <c r="E106" s="14"/>
      <c r="F106" s="14"/>
      <c r="G106" s="14"/>
      <c r="H106" s="14"/>
      <c r="I106" s="14"/>
      <c r="J106" s="14"/>
      <c r="K106" s="14"/>
      <c r="L106" s="25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</row>
    <row r="107" spans="1:31" s="18" customFormat="1" ht="12" customHeight="1">
      <c r="A107" s="14"/>
      <c r="B107" s="15"/>
      <c r="C107" s="11" t="s">
        <v>29</v>
      </c>
      <c r="D107" s="14"/>
      <c r="E107" s="14"/>
      <c r="F107" s="14"/>
      <c r="G107" s="14"/>
      <c r="H107" s="14"/>
      <c r="I107" s="14"/>
      <c r="J107" s="14"/>
      <c r="K107" s="14"/>
      <c r="L107" s="25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</row>
    <row r="108" spans="1:31" s="18" customFormat="1" ht="16.5" customHeight="1">
      <c r="A108" s="14"/>
      <c r="B108" s="15"/>
      <c r="C108" s="14"/>
      <c r="D108" s="14"/>
      <c r="E108" s="199" t="str">
        <f>E7</f>
        <v>Demontáž trasy potrubní pošty</v>
      </c>
      <c r="F108" s="200"/>
      <c r="G108" s="200"/>
      <c r="H108" s="200"/>
      <c r="I108" s="14"/>
      <c r="J108" s="14"/>
      <c r="K108" s="14"/>
      <c r="L108" s="25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</row>
    <row r="109" spans="1:31" s="18" customFormat="1" ht="12" customHeight="1">
      <c r="A109" s="14"/>
      <c r="B109" s="15"/>
      <c r="C109" s="11" t="s">
        <v>88</v>
      </c>
      <c r="D109" s="14"/>
      <c r="E109" s="14"/>
      <c r="F109" s="14"/>
      <c r="G109" s="14"/>
      <c r="H109" s="14"/>
      <c r="I109" s="14"/>
      <c r="J109" s="14"/>
      <c r="K109" s="14"/>
      <c r="L109" s="25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</row>
    <row r="110" spans="1:31" s="18" customFormat="1" ht="16.5" customHeight="1">
      <c r="A110" s="14"/>
      <c r="B110" s="15"/>
      <c r="C110" s="14"/>
      <c r="D110" s="14"/>
      <c r="E110" s="188" t="str">
        <f>E9</f>
        <v>Demontáž trasy potrubní pošty</v>
      </c>
      <c r="F110" s="198"/>
      <c r="G110" s="198"/>
      <c r="H110" s="198"/>
      <c r="I110" s="14"/>
      <c r="J110" s="14"/>
      <c r="K110" s="14"/>
      <c r="L110" s="25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</row>
    <row r="111" spans="1:31" s="18" customFormat="1" ht="6.95" customHeight="1">
      <c r="A111" s="14"/>
      <c r="B111" s="15"/>
      <c r="C111" s="14"/>
      <c r="D111" s="14"/>
      <c r="E111" s="14"/>
      <c r="F111" s="14"/>
      <c r="G111" s="14"/>
      <c r="H111" s="14"/>
      <c r="I111" s="14"/>
      <c r="J111" s="14"/>
      <c r="K111" s="14"/>
      <c r="L111" s="25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</row>
    <row r="112" spans="1:31" s="18" customFormat="1" ht="12" customHeight="1">
      <c r="A112" s="14"/>
      <c r="B112" s="15"/>
      <c r="C112" s="11" t="s">
        <v>33</v>
      </c>
      <c r="D112" s="14"/>
      <c r="E112" s="14"/>
      <c r="F112" s="12" t="str">
        <f>F12</f>
        <v xml:space="preserve"> </v>
      </c>
      <c r="G112" s="14"/>
      <c r="H112" s="14"/>
      <c r="I112" s="11" t="s">
        <v>35</v>
      </c>
      <c r="J112" s="76" t="str">
        <f>IF(J12="","",J12)</f>
        <v/>
      </c>
      <c r="K112" s="14"/>
      <c r="L112" s="25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</row>
    <row r="113" spans="1:65" s="18" customFormat="1" ht="6.95" customHeight="1">
      <c r="A113" s="14"/>
      <c r="B113" s="15"/>
      <c r="C113" s="14"/>
      <c r="D113" s="14"/>
      <c r="E113" s="14"/>
      <c r="F113" s="14"/>
      <c r="G113" s="14"/>
      <c r="H113" s="14"/>
      <c r="I113" s="14"/>
      <c r="J113" s="14"/>
      <c r="K113" s="14"/>
      <c r="L113" s="25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</row>
    <row r="114" spans="1:65" s="18" customFormat="1" ht="15.2" customHeight="1">
      <c r="A114" s="14"/>
      <c r="B114" s="15"/>
      <c r="C114" s="11" t="s">
        <v>36</v>
      </c>
      <c r="D114" s="14"/>
      <c r="E114" s="14"/>
      <c r="F114" s="12" t="str">
        <f>E15</f>
        <v xml:space="preserve"> </v>
      </c>
      <c r="G114" s="14"/>
      <c r="H114" s="14"/>
      <c r="I114" s="11" t="s">
        <v>40</v>
      </c>
      <c r="J114" s="95" t="str">
        <f>E21</f>
        <v xml:space="preserve"> </v>
      </c>
      <c r="K114" s="14"/>
      <c r="L114" s="25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</row>
    <row r="115" spans="1:65" s="18" customFormat="1" ht="15.2" customHeight="1">
      <c r="A115" s="14"/>
      <c r="B115" s="15"/>
      <c r="C115" s="11" t="s">
        <v>39</v>
      </c>
      <c r="D115" s="14"/>
      <c r="E115" s="14"/>
      <c r="F115" s="12" t="str">
        <f>IF(E18="","",E18)</f>
        <v xml:space="preserve"> </v>
      </c>
      <c r="G115" s="14"/>
      <c r="H115" s="14"/>
      <c r="I115" s="11" t="s">
        <v>42</v>
      </c>
      <c r="J115" s="95" t="str">
        <f>E24</f>
        <v xml:space="preserve"> </v>
      </c>
      <c r="K115" s="14"/>
      <c r="L115" s="25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</row>
    <row r="116" spans="1:65" s="18" customFormat="1" ht="10.35" customHeight="1">
      <c r="A116" s="14"/>
      <c r="B116" s="15"/>
      <c r="C116" s="14"/>
      <c r="D116" s="14"/>
      <c r="E116" s="14"/>
      <c r="F116" s="14"/>
      <c r="G116" s="14"/>
      <c r="H116" s="14"/>
      <c r="I116" s="14"/>
      <c r="J116" s="14"/>
      <c r="K116" s="14"/>
      <c r="L116" s="25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</row>
    <row r="117" spans="1:65" s="115" customFormat="1" ht="29.25" customHeight="1">
      <c r="A117" s="109"/>
      <c r="B117" s="110"/>
      <c r="C117" s="111" t="s">
        <v>1</v>
      </c>
      <c r="D117" s="112" t="s">
        <v>0</v>
      </c>
      <c r="E117" s="112" t="s">
        <v>2</v>
      </c>
      <c r="F117" s="112" t="s">
        <v>3</v>
      </c>
      <c r="G117" s="112" t="s">
        <v>4</v>
      </c>
      <c r="H117" s="112" t="s">
        <v>5</v>
      </c>
      <c r="I117" s="112" t="s">
        <v>6</v>
      </c>
      <c r="J117" s="112" t="s">
        <v>7</v>
      </c>
      <c r="K117" s="113" t="s">
        <v>96</v>
      </c>
      <c r="L117" s="114"/>
      <c r="M117" s="46" t="s">
        <v>17</v>
      </c>
      <c r="N117" s="47" t="s">
        <v>14</v>
      </c>
      <c r="O117" s="47" t="s">
        <v>97</v>
      </c>
      <c r="P117" s="47" t="s">
        <v>98</v>
      </c>
      <c r="Q117" s="47" t="s">
        <v>99</v>
      </c>
      <c r="R117" s="47" t="s">
        <v>100</v>
      </c>
      <c r="S117" s="47" t="s">
        <v>101</v>
      </c>
      <c r="T117" s="48" t="s">
        <v>102</v>
      </c>
      <c r="U117" s="109"/>
      <c r="V117" s="109"/>
      <c r="W117" s="109"/>
      <c r="X117" s="109"/>
      <c r="Y117" s="109"/>
      <c r="Z117" s="109"/>
      <c r="AA117" s="109"/>
      <c r="AB117" s="109"/>
      <c r="AC117" s="109"/>
      <c r="AD117" s="109"/>
      <c r="AE117" s="109"/>
    </row>
    <row r="118" spans="1:65" s="18" customFormat="1" ht="22.9" customHeight="1">
      <c r="A118" s="14"/>
      <c r="B118" s="15"/>
      <c r="C118" s="54" t="s">
        <v>103</v>
      </c>
      <c r="D118" s="14"/>
      <c r="E118" s="14"/>
      <c r="F118" s="14"/>
      <c r="G118" s="14"/>
      <c r="H118" s="14"/>
      <c r="I118" s="14"/>
      <c r="J118" s="116">
        <f>BK118</f>
        <v>0</v>
      </c>
      <c r="K118" s="14"/>
      <c r="L118" s="15"/>
      <c r="M118" s="49"/>
      <c r="N118" s="40"/>
      <c r="O118" s="50"/>
      <c r="P118" s="117">
        <f>P119</f>
        <v>0</v>
      </c>
      <c r="Q118" s="50"/>
      <c r="R118" s="117">
        <f>R119</f>
        <v>0</v>
      </c>
      <c r="S118" s="50"/>
      <c r="T118" s="118">
        <f>T119</f>
        <v>41.879999999999995</v>
      </c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T118" s="3" t="s">
        <v>77</v>
      </c>
      <c r="AU118" s="3" t="s">
        <v>92</v>
      </c>
      <c r="BK118" s="119">
        <f>BK119</f>
        <v>0</v>
      </c>
    </row>
    <row r="119" spans="1:65" s="120" customFormat="1" ht="25.9" customHeight="1">
      <c r="B119" s="121"/>
      <c r="D119" s="122" t="s">
        <v>77</v>
      </c>
      <c r="E119" s="123" t="s">
        <v>11</v>
      </c>
      <c r="F119" s="123" t="s">
        <v>11</v>
      </c>
      <c r="J119" s="124">
        <f>BK119</f>
        <v>0</v>
      </c>
      <c r="L119" s="121"/>
      <c r="M119" s="125"/>
      <c r="N119" s="126"/>
      <c r="O119" s="126"/>
      <c r="P119" s="127">
        <f>P120</f>
        <v>0</v>
      </c>
      <c r="Q119" s="126"/>
      <c r="R119" s="127">
        <f>R120</f>
        <v>0</v>
      </c>
      <c r="S119" s="126"/>
      <c r="T119" s="128">
        <f>T120</f>
        <v>41.879999999999995</v>
      </c>
      <c r="AR119" s="122" t="s">
        <v>104</v>
      </c>
      <c r="AT119" s="129" t="s">
        <v>77</v>
      </c>
      <c r="AU119" s="129" t="s">
        <v>78</v>
      </c>
      <c r="AY119" s="122" t="s">
        <v>105</v>
      </c>
      <c r="BK119" s="130">
        <f>BK120</f>
        <v>0</v>
      </c>
    </row>
    <row r="120" spans="1:65" s="120" customFormat="1" ht="22.9" customHeight="1">
      <c r="B120" s="121"/>
      <c r="D120" s="122" t="s">
        <v>77</v>
      </c>
      <c r="E120" s="131" t="s">
        <v>106</v>
      </c>
      <c r="F120" s="131" t="s">
        <v>107</v>
      </c>
      <c r="J120" s="132">
        <f>BK120</f>
        <v>0</v>
      </c>
      <c r="L120" s="121"/>
      <c r="M120" s="125"/>
      <c r="N120" s="126"/>
      <c r="O120" s="126"/>
      <c r="P120" s="127">
        <f>SUM(P121:P127)</f>
        <v>0</v>
      </c>
      <c r="Q120" s="126"/>
      <c r="R120" s="127">
        <f>SUM(R121:R127)</f>
        <v>0</v>
      </c>
      <c r="S120" s="126"/>
      <c r="T120" s="128">
        <f>SUM(T121:T127)</f>
        <v>41.879999999999995</v>
      </c>
      <c r="AR120" s="122" t="s">
        <v>104</v>
      </c>
      <c r="AT120" s="129" t="s">
        <v>77</v>
      </c>
      <c r="AU120" s="129" t="s">
        <v>8</v>
      </c>
      <c r="AY120" s="122" t="s">
        <v>105</v>
      </c>
      <c r="BK120" s="130">
        <f>SUM(BK121:BK127)</f>
        <v>0</v>
      </c>
    </row>
    <row r="121" spans="1:65" s="18" customFormat="1" ht="24.2" customHeight="1">
      <c r="A121" s="14"/>
      <c r="B121" s="133"/>
      <c r="C121" s="134"/>
      <c r="D121" s="134" t="s">
        <v>9</v>
      </c>
      <c r="E121" s="135" t="s">
        <v>108</v>
      </c>
      <c r="F121" s="136" t="s">
        <v>109</v>
      </c>
      <c r="G121" s="137" t="s">
        <v>12</v>
      </c>
      <c r="H121" s="138">
        <v>1396</v>
      </c>
      <c r="I121" s="139">
        <v>0</v>
      </c>
      <c r="J121" s="140">
        <f>ROUND(I121*H121,2)</f>
        <v>0</v>
      </c>
      <c r="K121" s="141" t="s">
        <v>110</v>
      </c>
      <c r="L121" s="15"/>
      <c r="M121" s="142" t="s">
        <v>17</v>
      </c>
      <c r="N121" s="143" t="s">
        <v>47</v>
      </c>
      <c r="O121" s="144">
        <v>0</v>
      </c>
      <c r="P121" s="144">
        <f>O121*H121</f>
        <v>0</v>
      </c>
      <c r="Q121" s="144">
        <v>0</v>
      </c>
      <c r="R121" s="144">
        <f>Q121*H121</f>
        <v>0</v>
      </c>
      <c r="S121" s="144">
        <v>1.4999999999999999E-2</v>
      </c>
      <c r="T121" s="145">
        <f>S121*H121</f>
        <v>20.939999999999998</v>
      </c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R121" s="146" t="s">
        <v>111</v>
      </c>
      <c r="AT121" s="146" t="s">
        <v>9</v>
      </c>
      <c r="AU121" s="146" t="s">
        <v>86</v>
      </c>
      <c r="AY121" s="3" t="s">
        <v>105</v>
      </c>
      <c r="BE121" s="147">
        <v>0</v>
      </c>
      <c r="BF121" s="147">
        <f>IF(N121="snížená",J121,0)</f>
        <v>0</v>
      </c>
      <c r="BG121" s="147">
        <f>IF(N121="zákl. přenesená",J121,0)</f>
        <v>0</v>
      </c>
      <c r="BH121" s="147">
        <f>IF(N121="sníž. přenesená",J121,0)</f>
        <v>0</v>
      </c>
      <c r="BI121" s="147">
        <f>IF(N121="nulová",J121,0)</f>
        <v>0</v>
      </c>
      <c r="BJ121" s="3" t="s">
        <v>8</v>
      </c>
      <c r="BK121" s="147">
        <f>ROUND(I121*H121,2)</f>
        <v>0</v>
      </c>
      <c r="BL121" s="3" t="s">
        <v>111</v>
      </c>
      <c r="BM121" s="146" t="s">
        <v>112</v>
      </c>
    </row>
    <row r="122" spans="1:65" s="18" customFormat="1" ht="24.2" customHeight="1">
      <c r="A122" s="14"/>
      <c r="B122" s="133"/>
      <c r="C122" s="134"/>
      <c r="D122" s="134" t="s">
        <v>9</v>
      </c>
      <c r="E122" s="135" t="s">
        <v>113</v>
      </c>
      <c r="F122" s="136" t="s">
        <v>114</v>
      </c>
      <c r="G122" s="137" t="s">
        <v>12</v>
      </c>
      <c r="H122" s="138">
        <v>1396</v>
      </c>
      <c r="I122" s="139">
        <v>0</v>
      </c>
      <c r="J122" s="140">
        <f>ROUND(I122*H122,2)</f>
        <v>0</v>
      </c>
      <c r="K122" s="141" t="s">
        <v>110</v>
      </c>
      <c r="L122" s="15"/>
      <c r="M122" s="142" t="s">
        <v>17</v>
      </c>
      <c r="N122" s="143" t="s">
        <v>47</v>
      </c>
      <c r="O122" s="144">
        <v>0</v>
      </c>
      <c r="P122" s="144">
        <f>O122*H122</f>
        <v>0</v>
      </c>
      <c r="Q122" s="144">
        <v>0</v>
      </c>
      <c r="R122" s="144">
        <f>Q122*H122</f>
        <v>0</v>
      </c>
      <c r="S122" s="144">
        <v>1.4999999999999999E-2</v>
      </c>
      <c r="T122" s="145">
        <f>S122*H122</f>
        <v>20.939999999999998</v>
      </c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R122" s="146" t="s">
        <v>111</v>
      </c>
      <c r="AT122" s="146" t="s">
        <v>9</v>
      </c>
      <c r="AU122" s="146" t="s">
        <v>86</v>
      </c>
      <c r="AY122" s="3" t="s">
        <v>105</v>
      </c>
      <c r="BE122" s="147">
        <v>0</v>
      </c>
      <c r="BF122" s="147">
        <f>IF(N122="snížená",J122,0)</f>
        <v>0</v>
      </c>
      <c r="BG122" s="147">
        <f>IF(N122="zákl. přenesená",J122,0)</f>
        <v>0</v>
      </c>
      <c r="BH122" s="147">
        <f>IF(N122="sníž. přenesená",J122,0)</f>
        <v>0</v>
      </c>
      <c r="BI122" s="147">
        <f>IF(N122="nulová",J122,0)</f>
        <v>0</v>
      </c>
      <c r="BJ122" s="3" t="s">
        <v>8</v>
      </c>
      <c r="BK122" s="147">
        <f>ROUND(I122*H122,2)</f>
        <v>0</v>
      </c>
      <c r="BL122" s="3" t="s">
        <v>111</v>
      </c>
      <c r="BM122" s="146" t="s">
        <v>112</v>
      </c>
    </row>
    <row r="123" spans="1:65" s="18" customFormat="1" ht="16.5" customHeight="1">
      <c r="A123" s="14"/>
      <c r="B123" s="133"/>
      <c r="C123" s="148" t="s">
        <v>86</v>
      </c>
      <c r="D123" s="148" t="s">
        <v>9</v>
      </c>
      <c r="E123" s="149" t="s">
        <v>115</v>
      </c>
      <c r="F123" s="150" t="s">
        <v>116</v>
      </c>
      <c r="G123" s="151" t="s">
        <v>10</v>
      </c>
      <c r="H123" s="152">
        <f>T121</f>
        <v>20.939999999999998</v>
      </c>
      <c r="I123" s="153">
        <v>0</v>
      </c>
      <c r="J123" s="154">
        <f>ROUND(I123*H123,2)</f>
        <v>0</v>
      </c>
      <c r="K123" s="155" t="s">
        <v>117</v>
      </c>
      <c r="L123" s="15"/>
      <c r="M123" s="156" t="s">
        <v>17</v>
      </c>
      <c r="N123" s="157" t="s">
        <v>47</v>
      </c>
      <c r="O123" s="42"/>
      <c r="P123" s="158">
        <f>O123*H123</f>
        <v>0</v>
      </c>
      <c r="Q123" s="158">
        <v>0</v>
      </c>
      <c r="R123" s="158">
        <f>Q123*H123</f>
        <v>0</v>
      </c>
      <c r="S123" s="158">
        <v>0</v>
      </c>
      <c r="T123" s="159">
        <f>S123*H123</f>
        <v>0</v>
      </c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R123" s="160" t="s">
        <v>118</v>
      </c>
      <c r="AT123" s="160" t="s">
        <v>9</v>
      </c>
      <c r="AU123" s="160" t="s">
        <v>86</v>
      </c>
      <c r="AY123" s="3" t="s">
        <v>105</v>
      </c>
      <c r="BE123" s="147">
        <f>IF(N123="základní",J123,0)</f>
        <v>0</v>
      </c>
      <c r="BF123" s="147">
        <f>IF(N123="snížená",J123,0)</f>
        <v>0</v>
      </c>
      <c r="BG123" s="147">
        <f>IF(N123="zákl. přenesená",J123,0)</f>
        <v>0</v>
      </c>
      <c r="BH123" s="147">
        <f>IF(N123="sníž. přenesená",J123,0)</f>
        <v>0</v>
      </c>
      <c r="BI123" s="147">
        <f>IF(N123="nulová",J123,0)</f>
        <v>0</v>
      </c>
      <c r="BJ123" s="3" t="s">
        <v>8</v>
      </c>
      <c r="BK123" s="147">
        <f>ROUND(I123*H123,2)</f>
        <v>0</v>
      </c>
      <c r="BL123" s="3" t="s">
        <v>118</v>
      </c>
      <c r="BM123" s="160" t="s">
        <v>119</v>
      </c>
    </row>
    <row r="124" spans="1:65" s="18" customFormat="1" ht="24.2" customHeight="1">
      <c r="A124" s="14"/>
      <c r="B124" s="133"/>
      <c r="C124" s="148" t="s">
        <v>104</v>
      </c>
      <c r="D124" s="148" t="s">
        <v>9</v>
      </c>
      <c r="E124" s="149" t="s">
        <v>120</v>
      </c>
      <c r="F124" s="150" t="s">
        <v>121</v>
      </c>
      <c r="G124" s="151" t="s">
        <v>10</v>
      </c>
      <c r="H124" s="152">
        <f>T121</f>
        <v>20.939999999999998</v>
      </c>
      <c r="I124" s="153">
        <v>0</v>
      </c>
      <c r="J124" s="154">
        <f>ROUND(I124*H124,2)</f>
        <v>0</v>
      </c>
      <c r="K124" s="155" t="s">
        <v>117</v>
      </c>
      <c r="L124" s="15"/>
      <c r="M124" s="156" t="s">
        <v>17</v>
      </c>
      <c r="N124" s="157" t="s">
        <v>47</v>
      </c>
      <c r="O124" s="42"/>
      <c r="P124" s="158">
        <f>O124*H124</f>
        <v>0</v>
      </c>
      <c r="Q124" s="158">
        <v>0</v>
      </c>
      <c r="R124" s="158">
        <f>Q124*H124</f>
        <v>0</v>
      </c>
      <c r="S124" s="158">
        <v>0</v>
      </c>
      <c r="T124" s="159">
        <f>S124*H124</f>
        <v>0</v>
      </c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R124" s="160" t="s">
        <v>118</v>
      </c>
      <c r="AT124" s="160" t="s">
        <v>9</v>
      </c>
      <c r="AU124" s="160" t="s">
        <v>86</v>
      </c>
      <c r="AY124" s="3" t="s">
        <v>105</v>
      </c>
      <c r="BE124" s="147">
        <f>IF(N124="základní",J124,0)</f>
        <v>0</v>
      </c>
      <c r="BF124" s="147">
        <f>IF(N124="snížená",J124,0)</f>
        <v>0</v>
      </c>
      <c r="BG124" s="147">
        <f>IF(N124="zákl. přenesená",J124,0)</f>
        <v>0</v>
      </c>
      <c r="BH124" s="147">
        <f>IF(N124="sníž. přenesená",J124,0)</f>
        <v>0</v>
      </c>
      <c r="BI124" s="147">
        <f>IF(N124="nulová",J124,0)</f>
        <v>0</v>
      </c>
      <c r="BJ124" s="3" t="s">
        <v>8</v>
      </c>
      <c r="BK124" s="147">
        <f>ROUND(I124*H124,2)</f>
        <v>0</v>
      </c>
      <c r="BL124" s="3" t="s">
        <v>118</v>
      </c>
      <c r="BM124" s="160" t="s">
        <v>122</v>
      </c>
    </row>
    <row r="125" spans="1:65" s="18" customFormat="1" ht="24.2" customHeight="1">
      <c r="A125" s="14"/>
      <c r="B125" s="133"/>
      <c r="C125" s="148" t="s">
        <v>118</v>
      </c>
      <c r="D125" s="148" t="s">
        <v>9</v>
      </c>
      <c r="E125" s="149" t="s">
        <v>123</v>
      </c>
      <c r="F125" s="150" t="s">
        <v>124</v>
      </c>
      <c r="G125" s="151" t="s">
        <v>10</v>
      </c>
      <c r="H125" s="152">
        <v>293.15999999999997</v>
      </c>
      <c r="I125" s="153">
        <v>0</v>
      </c>
      <c r="J125" s="154">
        <f>ROUND(I125*H125,2)</f>
        <v>0</v>
      </c>
      <c r="K125" s="155" t="s">
        <v>117</v>
      </c>
      <c r="L125" s="15"/>
      <c r="M125" s="156" t="s">
        <v>17</v>
      </c>
      <c r="N125" s="157" t="s">
        <v>47</v>
      </c>
      <c r="O125" s="42"/>
      <c r="P125" s="158">
        <f>O125*H125</f>
        <v>0</v>
      </c>
      <c r="Q125" s="158">
        <v>0</v>
      </c>
      <c r="R125" s="158">
        <f>Q125*H125</f>
        <v>0</v>
      </c>
      <c r="S125" s="158">
        <v>0</v>
      </c>
      <c r="T125" s="159">
        <f>S125*H125</f>
        <v>0</v>
      </c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R125" s="160" t="s">
        <v>118</v>
      </c>
      <c r="AT125" s="160" t="s">
        <v>9</v>
      </c>
      <c r="AU125" s="160" t="s">
        <v>86</v>
      </c>
      <c r="AY125" s="3" t="s">
        <v>105</v>
      </c>
      <c r="BE125" s="147">
        <f>IF(N125="základní",J125,0)</f>
        <v>0</v>
      </c>
      <c r="BF125" s="147">
        <f>IF(N125="snížená",J125,0)</f>
        <v>0</v>
      </c>
      <c r="BG125" s="147">
        <f>IF(N125="zákl. přenesená",J125,0)</f>
        <v>0</v>
      </c>
      <c r="BH125" s="147">
        <f>IF(N125="sníž. přenesená",J125,0)</f>
        <v>0</v>
      </c>
      <c r="BI125" s="147">
        <f>IF(N125="nulová",J125,0)</f>
        <v>0</v>
      </c>
      <c r="BJ125" s="3" t="s">
        <v>8</v>
      </c>
      <c r="BK125" s="147">
        <f>ROUND(I125*H125,2)</f>
        <v>0</v>
      </c>
      <c r="BL125" s="3" t="s">
        <v>118</v>
      </c>
      <c r="BM125" s="160" t="s">
        <v>125</v>
      </c>
    </row>
    <row r="126" spans="1:65" s="18" customFormat="1" ht="14.25" customHeight="1">
      <c r="A126" s="14"/>
      <c r="B126" s="133"/>
      <c r="C126" s="148"/>
      <c r="D126" s="148"/>
      <c r="E126" s="149"/>
      <c r="F126" s="161" t="s">
        <v>126</v>
      </c>
      <c r="G126" s="162"/>
      <c r="H126" s="163">
        <f>T121*14</f>
        <v>293.15999999999997</v>
      </c>
      <c r="I126" s="153"/>
      <c r="J126" s="154"/>
      <c r="K126" s="155"/>
      <c r="L126" s="15"/>
      <c r="M126" s="156"/>
      <c r="N126" s="157"/>
      <c r="O126" s="42"/>
      <c r="P126" s="158"/>
      <c r="Q126" s="158"/>
      <c r="R126" s="158"/>
      <c r="S126" s="158"/>
      <c r="T126" s="159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R126" s="160"/>
      <c r="AT126" s="160"/>
      <c r="AU126" s="160"/>
      <c r="AY126" s="3"/>
      <c r="BE126" s="147"/>
      <c r="BF126" s="147"/>
      <c r="BG126" s="147"/>
      <c r="BH126" s="147"/>
      <c r="BI126" s="147"/>
      <c r="BJ126" s="3"/>
      <c r="BK126" s="147"/>
      <c r="BL126" s="3"/>
      <c r="BM126" s="160"/>
    </row>
    <row r="127" spans="1:65" s="18" customFormat="1" ht="37.9" customHeight="1">
      <c r="A127" s="14"/>
      <c r="B127" s="133"/>
      <c r="C127" s="148" t="s">
        <v>127</v>
      </c>
      <c r="D127" s="148" t="s">
        <v>9</v>
      </c>
      <c r="E127" s="149" t="s">
        <v>128</v>
      </c>
      <c r="F127" s="150" t="s">
        <v>129</v>
      </c>
      <c r="G127" s="151" t="s">
        <v>10</v>
      </c>
      <c r="H127" s="152">
        <v>20.94</v>
      </c>
      <c r="I127" s="153">
        <v>0</v>
      </c>
      <c r="J127" s="154">
        <f>ROUND(I127*H127,2)</f>
        <v>0</v>
      </c>
      <c r="K127" s="155" t="s">
        <v>117</v>
      </c>
      <c r="L127" s="15"/>
      <c r="M127" s="156" t="s">
        <v>17</v>
      </c>
      <c r="N127" s="157" t="s">
        <v>47</v>
      </c>
      <c r="O127" s="42"/>
      <c r="P127" s="158">
        <f t="shared" ref="P127" si="0">O127*H127</f>
        <v>0</v>
      </c>
      <c r="Q127" s="158">
        <v>0</v>
      </c>
      <c r="R127" s="158">
        <f t="shared" ref="R127" si="1">Q127*H127</f>
        <v>0</v>
      </c>
      <c r="S127" s="158">
        <v>0</v>
      </c>
      <c r="T127" s="159">
        <f t="shared" ref="T127" si="2">S127*H127</f>
        <v>0</v>
      </c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R127" s="160" t="s">
        <v>118</v>
      </c>
      <c r="AT127" s="160" t="s">
        <v>9</v>
      </c>
      <c r="AU127" s="160" t="s">
        <v>86</v>
      </c>
      <c r="AY127" s="3" t="s">
        <v>105</v>
      </c>
      <c r="BE127" s="147">
        <f t="shared" ref="BE127" si="3">IF(N127="základní",J127,0)</f>
        <v>0</v>
      </c>
      <c r="BF127" s="147">
        <f t="shared" ref="BF127" si="4">IF(N127="snížená",J127,0)</f>
        <v>0</v>
      </c>
      <c r="BG127" s="147">
        <f t="shared" ref="BG127" si="5">IF(N127="zákl. přenesená",J127,0)</f>
        <v>0</v>
      </c>
      <c r="BH127" s="147">
        <f t="shared" ref="BH127" si="6">IF(N127="sníž. přenesená",J127,0)</f>
        <v>0</v>
      </c>
      <c r="BI127" s="147">
        <f t="shared" ref="BI127" si="7">IF(N127="nulová",J127,0)</f>
        <v>0</v>
      </c>
      <c r="BJ127" s="3" t="s">
        <v>8</v>
      </c>
      <c r="BK127" s="147">
        <f t="shared" ref="BK127" si="8">ROUND(I127*H127,2)</f>
        <v>0</v>
      </c>
      <c r="BL127" s="3" t="s">
        <v>118</v>
      </c>
      <c r="BM127" s="160" t="s">
        <v>130</v>
      </c>
    </row>
    <row r="128" spans="1:65" s="18" customFormat="1" ht="6.95" customHeight="1">
      <c r="A128" s="14"/>
      <c r="B128" s="30"/>
      <c r="C128" s="31"/>
      <c r="D128" s="31"/>
      <c r="E128" s="31"/>
      <c r="F128" s="31"/>
      <c r="G128" s="31"/>
      <c r="H128" s="31"/>
      <c r="I128" s="31"/>
      <c r="J128" s="31"/>
      <c r="K128" s="31"/>
      <c r="L128" s="15"/>
      <c r="M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</row>
  </sheetData>
  <autoFilter ref="C117:K127" xr:uid="{00000000-0009-0000-0000-000001000000}"/>
  <mergeCells count="9">
    <mergeCell ref="E87:H87"/>
    <mergeCell ref="E108:H108"/>
    <mergeCell ref="E110:H110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 r:id="rId1"/>
  <headerFooter>
    <oddFooter>&amp;CStrana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4</vt:i4>
      </vt:variant>
    </vt:vector>
  </HeadingPairs>
  <TitlesOfParts>
    <vt:vector size="6" baseType="lpstr">
      <vt:lpstr>Rekapitulace stavby</vt:lpstr>
      <vt:lpstr>Demontáž trasy potrubní pošty</vt:lpstr>
      <vt:lpstr>'Demontáž trasy potrubní pošty'!Názvy_tisku</vt:lpstr>
      <vt:lpstr>'Rekapitulace stavby'!Názvy_tisku</vt:lpstr>
      <vt:lpstr>'Demontáž trasy potrubní pošty'!Oblast_tisku</vt:lpstr>
      <vt:lpstr>'Rekapitulace stavby'!Oblast_tisku</vt:lpstr>
    </vt:vector>
  </TitlesOfParts>
  <Company>FN Olomouc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 systému Windows</dc:creator>
  <cp:lastModifiedBy>Uživatel systému Windows</cp:lastModifiedBy>
  <dcterms:created xsi:type="dcterms:W3CDTF">2023-04-14T12:51:04Z</dcterms:created>
  <dcterms:modified xsi:type="dcterms:W3CDTF">2023-06-06T06:45:10Z</dcterms:modified>
</cp:coreProperties>
</file>