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\OneDrive\2023 STAVBY ŽIVNOST\2023 NELL PROJEKT\08.32 Vjezd FN Olomouc\VÝSTUP 3 vjezd pozemky města\"/>
    </mc:Choice>
  </mc:AlternateContent>
  <xr:revisionPtr revIDLastSave="0" documentId="8_{4F942DA4-9093-4E0E-903D-ECAB916DCC8D}" xr6:coauthVersionLast="47" xr6:coauthVersionMax="47" xr10:uidLastSave="{00000000-0000-0000-0000-000000000000}"/>
  <bookViews>
    <workbookView xWindow="28680" yWindow="-120" windowWidth="28110" windowHeight="164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0 00 Pol" sheetId="12" r:id="rId4"/>
    <sheet name="SO.01-1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'SO.00 00 Pol'!$1:$7</definedName>
    <definedName name="_xlnm.Print_Titles" localSheetId="4">'SO.01-1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'SO.00 00 Pol'!$A$1:$Y$53</definedName>
    <definedName name="_xlnm.Print_Area" localSheetId="4">'SO.01-1 01 Pol'!$A$1:$Y$132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122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1" i="13"/>
  <c r="M11" i="13" s="1"/>
  <c r="I11" i="13"/>
  <c r="K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5" i="13"/>
  <c r="M15" i="13" s="1"/>
  <c r="I15" i="13"/>
  <c r="I14" i="13" s="1"/>
  <c r="K15" i="13"/>
  <c r="K14" i="13" s="1"/>
  <c r="O15" i="13"/>
  <c r="O14" i="13" s="1"/>
  <c r="Q15" i="13"/>
  <c r="V15" i="13"/>
  <c r="V14" i="13" s="1"/>
  <c r="G17" i="13"/>
  <c r="I17" i="13"/>
  <c r="K17" i="13"/>
  <c r="M17" i="13"/>
  <c r="O17" i="13"/>
  <c r="Q17" i="13"/>
  <c r="V17" i="13"/>
  <c r="G19" i="13"/>
  <c r="G14" i="13" s="1"/>
  <c r="I19" i="13"/>
  <c r="K19" i="13"/>
  <c r="O19" i="13"/>
  <c r="Q19" i="13"/>
  <c r="V19" i="13"/>
  <c r="G22" i="13"/>
  <c r="M22" i="13" s="1"/>
  <c r="I22" i="13"/>
  <c r="K22" i="13"/>
  <c r="O22" i="13"/>
  <c r="Q22" i="13"/>
  <c r="V22" i="13"/>
  <c r="G24" i="13"/>
  <c r="M24" i="13" s="1"/>
  <c r="I24" i="13"/>
  <c r="K24" i="13"/>
  <c r="O24" i="13"/>
  <c r="Q24" i="13"/>
  <c r="Q14" i="13" s="1"/>
  <c r="V24" i="13"/>
  <c r="G26" i="13"/>
  <c r="I26" i="13"/>
  <c r="K26" i="13"/>
  <c r="M26" i="13"/>
  <c r="O26" i="13"/>
  <c r="Q26" i="13"/>
  <c r="V26" i="13"/>
  <c r="G28" i="13"/>
  <c r="M28" i="13" s="1"/>
  <c r="I28" i="13"/>
  <c r="K28" i="13"/>
  <c r="O28" i="13"/>
  <c r="Q28" i="13"/>
  <c r="V28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4" i="13"/>
  <c r="G33" i="13" s="1"/>
  <c r="I34" i="13"/>
  <c r="I33" i="13" s="1"/>
  <c r="K34" i="13"/>
  <c r="O34" i="13"/>
  <c r="O33" i="13" s="1"/>
  <c r="Q34" i="13"/>
  <c r="Q33" i="13" s="1"/>
  <c r="V34" i="13"/>
  <c r="V33" i="13" s="1"/>
  <c r="G36" i="13"/>
  <c r="I36" i="13"/>
  <c r="K36" i="13"/>
  <c r="M36" i="13"/>
  <c r="O36" i="13"/>
  <c r="Q36" i="13"/>
  <c r="V36" i="13"/>
  <c r="G38" i="13"/>
  <c r="I38" i="13"/>
  <c r="K38" i="13"/>
  <c r="K33" i="13" s="1"/>
  <c r="M38" i="13"/>
  <c r="O38" i="13"/>
  <c r="Q38" i="13"/>
  <c r="V38" i="13"/>
  <c r="G40" i="13"/>
  <c r="I40" i="13"/>
  <c r="K40" i="13"/>
  <c r="M40" i="13"/>
  <c r="O40" i="13"/>
  <c r="Q40" i="13"/>
  <c r="V40" i="13"/>
  <c r="G42" i="13"/>
  <c r="M42" i="13" s="1"/>
  <c r="I42" i="13"/>
  <c r="K42" i="13"/>
  <c r="O42" i="13"/>
  <c r="Q42" i="13"/>
  <c r="V42" i="13"/>
  <c r="G44" i="13"/>
  <c r="M44" i="13" s="1"/>
  <c r="I44" i="13"/>
  <c r="K44" i="13"/>
  <c r="O44" i="13"/>
  <c r="Q44" i="13"/>
  <c r="V44" i="13"/>
  <c r="G46" i="13"/>
  <c r="M46" i="13" s="1"/>
  <c r="I46" i="13"/>
  <c r="K46" i="13"/>
  <c r="O46" i="13"/>
  <c r="Q46" i="13"/>
  <c r="V46" i="13"/>
  <c r="G48" i="13"/>
  <c r="M48" i="13" s="1"/>
  <c r="I48" i="13"/>
  <c r="K48" i="13"/>
  <c r="O48" i="13"/>
  <c r="Q48" i="13"/>
  <c r="V48" i="13"/>
  <c r="G50" i="13"/>
  <c r="M50" i="13" s="1"/>
  <c r="I50" i="13"/>
  <c r="K50" i="13"/>
  <c r="O50" i="13"/>
  <c r="Q50" i="13"/>
  <c r="V50" i="13"/>
  <c r="G52" i="13"/>
  <c r="I52" i="13"/>
  <c r="K52" i="13"/>
  <c r="M52" i="13"/>
  <c r="O52" i="13"/>
  <c r="Q52" i="13"/>
  <c r="V52" i="13"/>
  <c r="G54" i="13"/>
  <c r="I54" i="13"/>
  <c r="K54" i="13"/>
  <c r="M54" i="13"/>
  <c r="O54" i="13"/>
  <c r="Q54" i="13"/>
  <c r="V54" i="13"/>
  <c r="G57" i="13"/>
  <c r="I57" i="13"/>
  <c r="K57" i="13"/>
  <c r="M57" i="13"/>
  <c r="O57" i="13"/>
  <c r="Q57" i="13"/>
  <c r="V57" i="13"/>
  <c r="O59" i="13"/>
  <c r="G60" i="13"/>
  <c r="G59" i="13" s="1"/>
  <c r="I60" i="13"/>
  <c r="I59" i="13" s="1"/>
  <c r="K60" i="13"/>
  <c r="K59" i="13" s="1"/>
  <c r="O60" i="13"/>
  <c r="Q60" i="13"/>
  <c r="Q59" i="13" s="1"/>
  <c r="V60" i="13"/>
  <c r="V59" i="13" s="1"/>
  <c r="G63" i="13"/>
  <c r="M63" i="13" s="1"/>
  <c r="I63" i="13"/>
  <c r="K63" i="13"/>
  <c r="O63" i="13"/>
  <c r="Q63" i="13"/>
  <c r="V63" i="13"/>
  <c r="G65" i="13"/>
  <c r="G66" i="13"/>
  <c r="M66" i="13" s="1"/>
  <c r="I66" i="13"/>
  <c r="I65" i="13" s="1"/>
  <c r="K66" i="13"/>
  <c r="O66" i="13"/>
  <c r="O65" i="13" s="1"/>
  <c r="Q66" i="13"/>
  <c r="Q65" i="13" s="1"/>
  <c r="V66" i="13"/>
  <c r="V65" i="13" s="1"/>
  <c r="G68" i="13"/>
  <c r="I68" i="13"/>
  <c r="K68" i="13"/>
  <c r="K65" i="13" s="1"/>
  <c r="M68" i="13"/>
  <c r="O68" i="13"/>
  <c r="Q68" i="13"/>
  <c r="V68" i="13"/>
  <c r="G69" i="13"/>
  <c r="I69" i="13"/>
  <c r="K69" i="13"/>
  <c r="M69" i="13"/>
  <c r="O69" i="13"/>
  <c r="Q69" i="13"/>
  <c r="V69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V76" i="13"/>
  <c r="G77" i="13"/>
  <c r="G76" i="13" s="1"/>
  <c r="I77" i="13"/>
  <c r="I76" i="13" s="1"/>
  <c r="K77" i="13"/>
  <c r="K76" i="13" s="1"/>
  <c r="O77" i="13"/>
  <c r="O76" i="13" s="1"/>
  <c r="Q77" i="13"/>
  <c r="Q76" i="13" s="1"/>
  <c r="V77" i="13"/>
  <c r="G79" i="13"/>
  <c r="M79" i="13" s="1"/>
  <c r="I79" i="13"/>
  <c r="K79" i="13"/>
  <c r="O79" i="13"/>
  <c r="Q79" i="13"/>
  <c r="V79" i="13"/>
  <c r="G80" i="13"/>
  <c r="I80" i="13"/>
  <c r="K80" i="13"/>
  <c r="M80" i="13"/>
  <c r="O80" i="13"/>
  <c r="Q80" i="13"/>
  <c r="V80" i="13"/>
  <c r="G82" i="13"/>
  <c r="I82" i="13"/>
  <c r="I81" i="13" s="1"/>
  <c r="K82" i="13"/>
  <c r="M82" i="13"/>
  <c r="O82" i="13"/>
  <c r="O81" i="13" s="1"/>
  <c r="Q82" i="13"/>
  <c r="Q81" i="13" s="1"/>
  <c r="V82" i="13"/>
  <c r="V81" i="13" s="1"/>
  <c r="G86" i="13"/>
  <c r="M86" i="13" s="1"/>
  <c r="I86" i="13"/>
  <c r="K86" i="13"/>
  <c r="K81" i="13" s="1"/>
  <c r="O86" i="13"/>
  <c r="Q86" i="13"/>
  <c r="V86" i="13"/>
  <c r="G87" i="13"/>
  <c r="I87" i="13"/>
  <c r="K87" i="13"/>
  <c r="M87" i="13"/>
  <c r="O87" i="13"/>
  <c r="Q87" i="13"/>
  <c r="V87" i="13"/>
  <c r="G88" i="13"/>
  <c r="M88" i="13" s="1"/>
  <c r="I88" i="13"/>
  <c r="K88" i="13"/>
  <c r="O88" i="13"/>
  <c r="Q88" i="13"/>
  <c r="V88" i="13"/>
  <c r="G89" i="13"/>
  <c r="M89" i="13" s="1"/>
  <c r="I89" i="13"/>
  <c r="K89" i="13"/>
  <c r="O89" i="13"/>
  <c r="Q89" i="13"/>
  <c r="V89" i="13"/>
  <c r="G92" i="13"/>
  <c r="M92" i="13" s="1"/>
  <c r="I92" i="13"/>
  <c r="K92" i="13"/>
  <c r="O92" i="13"/>
  <c r="Q92" i="13"/>
  <c r="V92" i="13"/>
  <c r="G97" i="13"/>
  <c r="I97" i="13"/>
  <c r="K97" i="13"/>
  <c r="M97" i="13"/>
  <c r="O97" i="13"/>
  <c r="Q97" i="13"/>
  <c r="V97" i="13"/>
  <c r="G100" i="13"/>
  <c r="M100" i="13" s="1"/>
  <c r="I100" i="13"/>
  <c r="K100" i="13"/>
  <c r="O100" i="13"/>
  <c r="Q100" i="13"/>
  <c r="V100" i="13"/>
  <c r="G101" i="13"/>
  <c r="I101" i="13"/>
  <c r="K101" i="13"/>
  <c r="M101" i="13"/>
  <c r="O101" i="13"/>
  <c r="Q101" i="13"/>
  <c r="V101" i="13"/>
  <c r="K102" i="13"/>
  <c r="O102" i="13"/>
  <c r="Q102" i="13"/>
  <c r="G103" i="13"/>
  <c r="G102" i="13" s="1"/>
  <c r="I103" i="13"/>
  <c r="I102" i="13" s="1"/>
  <c r="K103" i="13"/>
  <c r="M103" i="13"/>
  <c r="M102" i="13" s="1"/>
  <c r="O103" i="13"/>
  <c r="Q103" i="13"/>
  <c r="V103" i="13"/>
  <c r="V102" i="13" s="1"/>
  <c r="O104" i="13"/>
  <c r="G105" i="13"/>
  <c r="G104" i="13" s="1"/>
  <c r="I105" i="13"/>
  <c r="I104" i="13" s="1"/>
  <c r="K105" i="13"/>
  <c r="K104" i="13" s="1"/>
  <c r="O105" i="13"/>
  <c r="Q105" i="13"/>
  <c r="Q104" i="13" s="1"/>
  <c r="V105" i="13"/>
  <c r="G106" i="13"/>
  <c r="M106" i="13" s="1"/>
  <c r="I106" i="13"/>
  <c r="K106" i="13"/>
  <c r="O106" i="13"/>
  <c r="Q106" i="13"/>
  <c r="V106" i="13"/>
  <c r="V104" i="13" s="1"/>
  <c r="K107" i="13"/>
  <c r="G108" i="13"/>
  <c r="M108" i="13" s="1"/>
  <c r="M107" i="13" s="1"/>
  <c r="I108" i="13"/>
  <c r="I107" i="13" s="1"/>
  <c r="K108" i="13"/>
  <c r="O108" i="13"/>
  <c r="O107" i="13" s="1"/>
  <c r="Q108" i="13"/>
  <c r="Q107" i="13" s="1"/>
  <c r="V108" i="13"/>
  <c r="V107" i="13" s="1"/>
  <c r="I109" i="13"/>
  <c r="G110" i="13"/>
  <c r="G109" i="13" s="1"/>
  <c r="I110" i="13"/>
  <c r="K110" i="13"/>
  <c r="K109" i="13" s="1"/>
  <c r="M110" i="13"/>
  <c r="O110" i="13"/>
  <c r="Q110" i="13"/>
  <c r="Q109" i="13" s="1"/>
  <c r="V110" i="13"/>
  <c r="V109" i="13" s="1"/>
  <c r="G112" i="13"/>
  <c r="I112" i="13"/>
  <c r="K112" i="13"/>
  <c r="M112" i="13"/>
  <c r="O112" i="13"/>
  <c r="O109" i="13" s="1"/>
  <c r="Q112" i="13"/>
  <c r="V112" i="13"/>
  <c r="G114" i="13"/>
  <c r="M114" i="13" s="1"/>
  <c r="I114" i="13"/>
  <c r="K114" i="13"/>
  <c r="O114" i="13"/>
  <c r="Q114" i="13"/>
  <c r="V114" i="13"/>
  <c r="G117" i="13"/>
  <c r="M117" i="13" s="1"/>
  <c r="I117" i="13"/>
  <c r="K117" i="13"/>
  <c r="O117" i="13"/>
  <c r="Q117" i="13"/>
  <c r="V117" i="13"/>
  <c r="G118" i="13"/>
  <c r="M118" i="13" s="1"/>
  <c r="I118" i="13"/>
  <c r="K118" i="13"/>
  <c r="O118" i="13"/>
  <c r="Q118" i="13"/>
  <c r="V118" i="13"/>
  <c r="G119" i="13"/>
  <c r="M119" i="13" s="1"/>
  <c r="I119" i="13"/>
  <c r="K119" i="13"/>
  <c r="O119" i="13"/>
  <c r="Q119" i="13"/>
  <c r="V119" i="13"/>
  <c r="G120" i="13"/>
  <c r="M120" i="13" s="1"/>
  <c r="I120" i="13"/>
  <c r="K120" i="13"/>
  <c r="O120" i="13"/>
  <c r="Q120" i="13"/>
  <c r="V120" i="13"/>
  <c r="AE122" i="13"/>
  <c r="AF122" i="13"/>
  <c r="G43" i="12"/>
  <c r="BA41" i="12"/>
  <c r="BA39" i="12"/>
  <c r="BA38" i="12"/>
  <c r="BA36" i="12"/>
  <c r="BA34" i="12"/>
  <c r="BA24" i="12"/>
  <c r="BA22" i="12"/>
  <c r="BA21" i="12"/>
  <c r="BA19" i="12"/>
  <c r="BA17" i="12"/>
  <c r="BA15" i="12"/>
  <c r="BA12" i="12"/>
  <c r="G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O8" i="12" s="1"/>
  <c r="Q13" i="12"/>
  <c r="V13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3" i="12"/>
  <c r="M23" i="12" s="1"/>
  <c r="I23" i="12"/>
  <c r="K23" i="12"/>
  <c r="O23" i="12"/>
  <c r="Q23" i="12"/>
  <c r="V23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AE43" i="12"/>
  <c r="AF43" i="12"/>
  <c r="I20" i="1"/>
  <c r="I19" i="1"/>
  <c r="I18" i="1"/>
  <c r="I17" i="1"/>
  <c r="I16" i="1"/>
  <c r="I63" i="1"/>
  <c r="J62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58" i="1" l="1"/>
  <c r="J60" i="1"/>
  <c r="J54" i="1"/>
  <c r="J51" i="1"/>
  <c r="J55" i="1"/>
  <c r="J59" i="1"/>
  <c r="J52" i="1"/>
  <c r="J56" i="1"/>
  <c r="J53" i="1"/>
  <c r="J57" i="1"/>
  <c r="G26" i="1"/>
  <c r="A26" i="1"/>
  <c r="A23" i="1"/>
  <c r="G28" i="1"/>
  <c r="M65" i="13"/>
  <c r="M109" i="13"/>
  <c r="M8" i="13"/>
  <c r="M81" i="13"/>
  <c r="G107" i="13"/>
  <c r="G81" i="13"/>
  <c r="M60" i="13"/>
  <c r="M59" i="13" s="1"/>
  <c r="M105" i="13"/>
  <c r="M104" i="13" s="1"/>
  <c r="M77" i="13"/>
  <c r="M76" i="13" s="1"/>
  <c r="M34" i="13"/>
  <c r="M33" i="13" s="1"/>
  <c r="M19" i="13"/>
  <c r="M14" i="13" s="1"/>
  <c r="M8" i="12"/>
  <c r="I21" i="1"/>
  <c r="J61" i="1"/>
  <c r="I39" i="1"/>
  <c r="I44" i="1" s="1"/>
  <c r="J63" i="1" l="1"/>
  <c r="G24" i="1"/>
  <c r="A27" i="1" s="1"/>
  <c r="A24" i="1"/>
  <c r="J43" i="1"/>
  <c r="J39" i="1"/>
  <c r="J44" i="1" s="1"/>
  <c r="J41" i="1"/>
  <c r="J40" i="1"/>
  <c r="J42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E9D82B75-B9C4-4400-87BE-482D7AB41AB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A037295-F3BC-4BAC-B97E-2C215BDCAD0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83B34533-7534-443E-85F7-715DDEF8253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737803-9BEE-4488-8B2C-BBAA1F804EB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<sst xmlns="http://schemas.openxmlformats.org/spreadsheetml/2006/main" count="950" uniqueCount="347">
  <si>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</si>
  <si>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</si>
  <si>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</si>
  <si>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</si>
  <si>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</si>
  <si>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</si>
  <si>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</si>
  <si>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</si>
  <si>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</si>
  <si>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</si>
  <si>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</si>
  <si>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</si>
  <si>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</si>
  <si>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</si>
  <si>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</si>
  <si>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</si>
  <si>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</si>
  <si>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</si>
  <si>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</si>
  <si>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</si>
  <si>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</si>
  <si>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</si>
  <si>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</si>
  <si>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</si>
  <si>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</si>
  <si>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</si>
  <si>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</si>
  <si>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</si>
  <si>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</si>
  <si>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</si>
  <si>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</si>
  <si>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</si>
  <si>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</si>
  <si>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</si>
  <si>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</si>
  <si>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</si>
  <si>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</si>
  <si>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</si>
  <si>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</si>
  <si>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</si>
  <si>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</si>
  <si>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</si>
  <si>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</si>
  <si>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NP2364_1</t>
  </si>
  <si>
    <t>Úprava vjezdu do areálu FNOL z ul. Hněvotínská</t>
  </si>
  <si>
    <t>Fakultní nemocnice Olomouc</t>
  </si>
  <si>
    <t>Zdravotníků 248/7</t>
  </si>
  <si>
    <t>Olomouc-Nová Ulice</t>
  </si>
  <si>
    <t>77900</t>
  </si>
  <si>
    <t>00098892</t>
  </si>
  <si>
    <t>CZ00098892</t>
  </si>
  <si>
    <t>NELL PROJEKT s.r.o.</t>
  </si>
  <si>
    <t>Zarámí 428</t>
  </si>
  <si>
    <t>Zlín</t>
  </si>
  <si>
    <t>76001</t>
  </si>
  <si>
    <t>29209081</t>
  </si>
  <si>
    <t>CZ29209081</t>
  </si>
  <si>
    <t>Stavba</t>
  </si>
  <si>
    <t>SO.00</t>
  </si>
  <si>
    <t>Vedlejší a ostatní náklady</t>
  </si>
  <si>
    <t>00</t>
  </si>
  <si>
    <t>VON</t>
  </si>
  <si>
    <t>SO.01-1</t>
  </si>
  <si>
    <t xml:space="preserve"> Komunikace - Město</t>
  </si>
  <si>
    <t>01</t>
  </si>
  <si>
    <t>Stavební část</t>
  </si>
  <si>
    <t>Celkem za stavbu</t>
  </si>
  <si>
    <t>CZK</t>
  </si>
  <si>
    <t>Rekapitulace dílů</t>
  </si>
  <si>
    <t>Typ dílu</t>
  </si>
  <si>
    <t>11</t>
  </si>
  <si>
    <t>Přípravné a přidružené práce</t>
  </si>
  <si>
    <t>12</t>
  </si>
  <si>
    <t>Odkopávky a prokopávky</t>
  </si>
  <si>
    <t>18</t>
  </si>
  <si>
    <t>Povrchové úpravy terénu</t>
  </si>
  <si>
    <t>56</t>
  </si>
  <si>
    <t>Podkladní vrstvy komunikací a zpevněných ploch</t>
  </si>
  <si>
    <t>57</t>
  </si>
  <si>
    <t>Kryty štěrkových a živičných komunikací</t>
  </si>
  <si>
    <t>59</t>
  </si>
  <si>
    <t>Dlažby a předlažby komunikací</t>
  </si>
  <si>
    <t>91</t>
  </si>
  <si>
    <t>Doplňující práce na komunikaci</t>
  </si>
  <si>
    <t>99</t>
  </si>
  <si>
    <t>Staveništní přesun hmot</t>
  </si>
  <si>
    <t>767</t>
  </si>
  <si>
    <t>Konstrukce zámečnické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</si>
  <si>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</si>
  <si>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</si>
  <si>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</si>
  <si>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</si>
  <si>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</si>
  <si>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</si>
  <si>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</si>
  <si>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</si>
  <si>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</si>
  <si>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</si>
  <si>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</si>
  <si>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</si>
  <si>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</si>
  <si>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</si>
  <si>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</si>
  <si>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</si>
  <si>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</si>
  <si>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</si>
  <si>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</si>
  <si>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</si>
  <si>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</si>
  <si>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</si>
  <si>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</si>
  <si>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</si>
  <si>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</si>
  <si>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</si>
  <si>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</si>
  <si>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</si>
  <si>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</si>
  <si>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</si>
  <si>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</si>
  <si>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</si>
  <si>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</si>
  <si>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</si>
  <si>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</si>
  <si>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R4</t>
  </si>
  <si>
    <t>Úklid staveniště před protokolárním předáním a převzetím díla</t>
  </si>
  <si>
    <t>soubor</t>
  </si>
  <si>
    <t>Vlastní</t>
  </si>
  <si>
    <t>Indiv</t>
  </si>
  <si>
    <t>Práce</t>
  </si>
  <si>
    <t>Běžná</t>
  </si>
  <si>
    <t>POL1_</t>
  </si>
  <si>
    <t>R1</t>
  </si>
  <si>
    <t>Kompletační a koordinační činnost</t>
  </si>
  <si>
    <t>R3</t>
  </si>
  <si>
    <t>Uvedení všech povrchů dotčených stavbou do původního stavu</t>
  </si>
  <si>
    <t>Uvedení všech povrchů dotčených stavbou do původního stavu (komunikace, chodníky zeleň, příkopy, propustky), včetně opravy, údržby a průběžného čištění, kropení komunikací užívaných v průběhu stavby</t>
  </si>
  <si>
    <t>POP</t>
  </si>
  <si>
    <t>005111020R</t>
  </si>
  <si>
    <t>Vytyčení stavby</t>
  </si>
  <si>
    <t>Soubor</t>
  </si>
  <si>
    <t>RTS 23/ II</t>
  </si>
  <si>
    <t>VRN</t>
  </si>
  <si>
    <t>POL99_8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</si>
  <si>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</si>
  <si>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</si>
  <si>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</si>
  <si>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</si>
  <si>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005241020R</t>
  </si>
  <si>
    <t>Geodetické zaměření skutečného provedení</t>
  </si>
  <si>
    <t>- náklady na provedení skutečného zaměření stavby v rozsahu nezbytném pro zápis změny do katastru nemovitostí.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</si>
  <si>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</si>
  <si>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</si>
  <si>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</si>
  <si>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- 3x vyhotovení - dokumentace v listinné a 2x na CD vdigitální podobě v souladu se stavebním zákonem a provádějícími předpisy, zakreslení změn PD, vč. revizí, prohlášení o shodě apod.</t>
  </si>
  <si>
    <t>00523  R</t>
  </si>
  <si>
    <t>Zkoušky a revize</t>
  </si>
  <si>
    <t>Náklady zhotovitele, související s prováděním zkoušek a revizí předepsaných technickými normami, TP nebo objednatelem a které jsou pro provedení díla nezbytné.</t>
  </si>
  <si>
    <t>Např.:</t>
  </si>
  <si>
    <t>ČSN 72 1006 - Kontrola zhutnění zemin a sypanin</t>
  </si>
  <si>
    <t>ČSN 73 6175 - Měření a hodnocení nerovnosti povrchů vozovek</t>
  </si>
  <si>
    <t>ČSN 73 6192 - Rázové zatěžovací zkoušky vozovek a podloží</t>
  </si>
  <si>
    <t>ČSN EN 1610 - Provádění stok a kanalizačních přípojek a jejich zkoušení</t>
  </si>
  <si>
    <t>TKP 18 Beton pro konstrukce</t>
  </si>
  <si>
    <t>ČSN  EN 206  Beton</t>
  </si>
  <si>
    <t>atd.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</si>
  <si>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</si>
  <si>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</si>
  <si>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</si>
  <si>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</si>
  <si>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>Užívání veřejných ploch a prostranství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</si>
  <si>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</si>
  <si>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R</t>
  </si>
  <si>
    <t>Fotodokumentace stavby</t>
  </si>
  <si>
    <t>Fotodokumentace stavby před zahájením stavby, v průběhu výstavby a po stavbě. Zařazení fotek do fotoalba v časové posloupnosti a popisem činnosti a číslem objektů v listinné a digitální podobě.</t>
  </si>
  <si>
    <t>Zhotovitel zaznamená průběh prací. Fotky budou dokládat postup prací po jednotlivých dnech a fakturovaných položkách, nasazení jednotlivých mechanizmů, prováděných zkouškách, bude předáno na CD s popisem po jednotlivých dnech.</t>
  </si>
  <si>
    <t>005121 R</t>
  </si>
  <si>
    <t>Zařízení staveniště</t>
  </si>
  <si>
    <t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t>
  </si>
  <si>
    <t>SUM</t>
  </si>
  <si>
    <t>Poznámky uchazeče k zadání</t>
  </si>
  <si>
    <t>POPUZIV</t>
  </si>
  <si>
    <t>Geodetické zaměření rohů stavby, stabilizace bodů a sestavení laviček.</t>
  </si>
  <si>
    <t>END</t>
  </si>
  <si>
    <t>113107515R00</t>
  </si>
  <si>
    <t>Odstranění podkladu pl. 50 m2,kam.drcené tl.15 cm</t>
  </si>
  <si>
    <t>m2</t>
  </si>
  <si>
    <t>chodník-zeleň : 21,4</t>
  </si>
  <si>
    <t>VV</t>
  </si>
  <si>
    <t>113151114R00</t>
  </si>
  <si>
    <t>Fréz.živič.krytu pl.do 500 m2,pruh do 75 cm,tl.5cm</t>
  </si>
  <si>
    <t>113151119R00</t>
  </si>
  <si>
    <t>Fréz.živič.krytu pl.do 500 m2,pruh do 75cm,tl.10cm</t>
  </si>
  <si>
    <t>113202111R00</t>
  </si>
  <si>
    <t>Vytrhání obrub obrubníků silničních</t>
  </si>
  <si>
    <t>m</t>
  </si>
  <si>
    <t>120001101R00</t>
  </si>
  <si>
    <t>Příplatek za ztížení vykopávky v blízkosti vedení</t>
  </si>
  <si>
    <t>m3</t>
  </si>
  <si>
    <t>Odkaz na mn. položky pořadí 7 : 8,45000*0,1</t>
  </si>
  <si>
    <t>120901121RT3</t>
  </si>
  <si>
    <t>Bourání konstrukcí z prostého betonu v odkopávkách bagrem s kladivem</t>
  </si>
  <si>
    <t>skryté konstrukce : 1</t>
  </si>
  <si>
    <t>122202201R00</t>
  </si>
  <si>
    <t>Odkopávky pro silnice v hor. 3 do 100 m3</t>
  </si>
  <si>
    <t>komunikace asfalt : 18*1,1*0,45</t>
  </si>
  <si>
    <t>odpočty konstrukcí : -4,6*0,1</t>
  </si>
  <si>
    <t>122202209R00</t>
  </si>
  <si>
    <t>Příplatek za lepivost - odkop. pro silnice v hor.3</t>
  </si>
  <si>
    <t>Odkaz na mn. položky pořadí 7 : 8,45000*0,35</t>
  </si>
  <si>
    <t>162701105R00</t>
  </si>
  <si>
    <t>Vodorovné přemístění výkopku z hor.1-4 do 10000 m</t>
  </si>
  <si>
    <t>Odkaz na mn. položky pořadí 7 : 8,45000</t>
  </si>
  <si>
    <t>167101102R00</t>
  </si>
  <si>
    <t>Nakládání výkopku z hor. 1 ÷ 4 v množství nad 100 m3</t>
  </si>
  <si>
    <t>Odkaz na mn. položky pořadí 9 : 8,45000</t>
  </si>
  <si>
    <t>171201201R00</t>
  </si>
  <si>
    <t>Uložení sypaniny na skl.-sypanina na výšku přes 2m</t>
  </si>
  <si>
    <t>181102302R00</t>
  </si>
  <si>
    <t>Úprava pláně v zářezech se zhutněním</t>
  </si>
  <si>
    <t>199000002R00</t>
  </si>
  <si>
    <t>Poplatek za skládku horniny 1- 4, č. dle katal. odpadů 17 05 04</t>
  </si>
  <si>
    <t>180401211R00</t>
  </si>
  <si>
    <t>Založení trávníku lučního výsevem v rovině</t>
  </si>
  <si>
    <t>42,+21,4+1,2</t>
  </si>
  <si>
    <t>181301101R00</t>
  </si>
  <si>
    <t>Rozprostření ornice, rovina, tl. do 10 cm do 500m2</t>
  </si>
  <si>
    <t>POL1_1</t>
  </si>
  <si>
    <t>Odkaz na mn. položky pořadí 14 : 64,60000</t>
  </si>
  <si>
    <t>182001111R00</t>
  </si>
  <si>
    <t>Plošná úprava terénu, nerovnosti do 10 cm v rovině</t>
  </si>
  <si>
    <t>183403152R00</t>
  </si>
  <si>
    <t>Obdělání půdy vláčením, v rovině</t>
  </si>
  <si>
    <t>183403153R00</t>
  </si>
  <si>
    <t>Obdělání půdy hrabáním, v rovině</t>
  </si>
  <si>
    <t>183403161R00</t>
  </si>
  <si>
    <t>Obdělání půdy válením, v rovině</t>
  </si>
  <si>
    <t>184802111R00</t>
  </si>
  <si>
    <t>Chem. odplevelení před založ. postřikem, v rovině</t>
  </si>
  <si>
    <t>185803111R00</t>
  </si>
  <si>
    <t>Ošetření trávníku v rovině</t>
  </si>
  <si>
    <t>183403114R00</t>
  </si>
  <si>
    <t>Obdělání půdy kultivátorováním v rovině</t>
  </si>
  <si>
    <t>00572473R</t>
  </si>
  <si>
    <t>Směs travní luční IV. - sušší a vlhčí podmínky PROFI á 25 kg</t>
  </si>
  <si>
    <t>kg</t>
  </si>
  <si>
    <t>SPCM</t>
  </si>
  <si>
    <t>Specifikace</t>
  </si>
  <si>
    <t>POL3_</t>
  </si>
  <si>
    <t>Odkaz na mn. položky pořadí 14 : 64,60000*0,025</t>
  </si>
  <si>
    <t>0099001</t>
  </si>
  <si>
    <t>Zemina pro zúrodnění</t>
  </si>
  <si>
    <t>Odkaz na mn. položky pořadí 14 : 64,60000*0,1</t>
  </si>
  <si>
    <t>30,66*0,1</t>
  </si>
  <si>
    <t>25234000.AR</t>
  </si>
  <si>
    <t>Herbicid totální</t>
  </si>
  <si>
    <t>l</t>
  </si>
  <si>
    <t>POL3_0</t>
  </si>
  <si>
    <t>Odkaz na mn. položky pořadí 14 : 64,60000*0,003</t>
  </si>
  <si>
    <t>568111111R00</t>
  </si>
  <si>
    <t>Zřízení vrstvy z geotextilie skl.do 1:5, š.do 3 m</t>
  </si>
  <si>
    <t xml:space="preserve">vyztužení podkladní vrstvy : </t>
  </si>
  <si>
    <t>Odkaz na mn. položky pořadí 28 : 19,80000</t>
  </si>
  <si>
    <t>67352027R</t>
  </si>
  <si>
    <t>Geotextilie silniční PP 60 300 g/m2</t>
  </si>
  <si>
    <t>Odkaz na mn. položky pořadí 26 : 19,80000*1,2</t>
  </si>
  <si>
    <t>564861111RT4</t>
  </si>
  <si>
    <t>Podklad ze štěrkodrti po zhutnění tloušťky 20 cm štěrkodrť frakce 0-63 mm</t>
  </si>
  <si>
    <t>Odkaz na mn. položky pořadí 29 : 18,00000*1,1</t>
  </si>
  <si>
    <t>565131111RT2</t>
  </si>
  <si>
    <t>Podklad z obal kamen. ACP 16+, š. do 3 m, tl. 5 cm plochy 201-1000 m2</t>
  </si>
  <si>
    <t>567122114R00</t>
  </si>
  <si>
    <t>Podklad z kameniva zpev.cementem SC C8/10 tl.15 cm</t>
  </si>
  <si>
    <t>Odkaz na mn. položky pořadí 29 : 18,00000*1,05</t>
  </si>
  <si>
    <t>573111124R00</t>
  </si>
  <si>
    <t>Postřik infiltrační, množství zbytkového asfaltového pojiva 1,00 kg/m2</t>
  </si>
  <si>
    <t>573231125R00</t>
  </si>
  <si>
    <t>Postřik spojovací z KAE, množství zbytkového asfaltu 0,5 kg/m2</t>
  </si>
  <si>
    <t>577141112RT2</t>
  </si>
  <si>
    <t>Beton asfalt. ACO 11+,nebo ACO 16+,do 3 m, tl.5 cm plochy 201-1000 m2</t>
  </si>
  <si>
    <t>komunikace : 7,8+10,2</t>
  </si>
  <si>
    <t>přefrézování : 11,4</t>
  </si>
  <si>
    <t>596215021R00</t>
  </si>
  <si>
    <t>Kladení zámkové dlažby tl. 6 cm do drtě tl. 4 cm</t>
  </si>
  <si>
    <t>hmatová : 0,9</t>
  </si>
  <si>
    <t>599901</t>
  </si>
  <si>
    <t>Předláždění chodníku, napojení na stávající plochy</t>
  </si>
  <si>
    <t>592451151R</t>
  </si>
  <si>
    <t>Dlažba skladebná SPL pro nevidomé 200 x 100 x 60 mm červená</t>
  </si>
  <si>
    <t>917862114R00</t>
  </si>
  <si>
    <t>Osazení stojatého obrubníku betonového, s boční opěrou, do lože z betonu C 25/30</t>
  </si>
  <si>
    <t>BO10/25 : 7,1</t>
  </si>
  <si>
    <t>BO15/25 : 10,2+1-2,5</t>
  </si>
  <si>
    <t>BO15/15 : 2,3</t>
  </si>
  <si>
    <t>919721211R00</t>
  </si>
  <si>
    <t>Dilatační spáry vkládané vyplněné asfalt. zálivkou</t>
  </si>
  <si>
    <t>919735111R00</t>
  </si>
  <si>
    <t>Řezání stávajícího živičného krytu tl. do 5 cm</t>
  </si>
  <si>
    <t>919735113R00</t>
  </si>
  <si>
    <t>Řezání stávajícího živičného krytu tl. 10 - 15 cm</t>
  </si>
  <si>
    <t>59217421R</t>
  </si>
  <si>
    <t>Obrubník chodníkový ABO 14-10 v. 250 x 100 x 1000 mm přírodní</t>
  </si>
  <si>
    <t>kus</t>
  </si>
  <si>
    <t>7,1</t>
  </si>
  <si>
    <t>Koeficient : 0,05</t>
  </si>
  <si>
    <t>59217488R</t>
  </si>
  <si>
    <t>Obrubník silniční ABO 2-15 v. 250 x 150 x 1000 mm přírodní</t>
  </si>
  <si>
    <t>8,7</t>
  </si>
  <si>
    <t>Odkaz na mn. položky pořadí 44 : 1,00000*-1</t>
  </si>
  <si>
    <t>Odkaz na mn. položky pořadí 45 : 1,00000*-1</t>
  </si>
  <si>
    <t>59217490R</t>
  </si>
  <si>
    <t xml:space="preserve">Obrubník silniční nájezdový ABO 2-15 N v. 150 x 150 x 1000 mm </t>
  </si>
  <si>
    <t>2,3</t>
  </si>
  <si>
    <t>59217491R</t>
  </si>
  <si>
    <t>Obrubník silniční přechodový pravý ABO 2-15 PP v 150 x 150 x 1000 mm</t>
  </si>
  <si>
    <t>59217492R</t>
  </si>
  <si>
    <t>Obrubník silniční přechodový levý ABO 2-15 PL v 150 x 150 x 1000 mm</t>
  </si>
  <si>
    <t>998225111R00</t>
  </si>
  <si>
    <t>Přesun hmot, pozemní komunikace, kryt živičný</t>
  </si>
  <si>
    <t>t</t>
  </si>
  <si>
    <t>Přesun hmot</t>
  </si>
  <si>
    <t>POL7_</t>
  </si>
  <si>
    <t>7679901</t>
  </si>
  <si>
    <t>Nové zábradlí, napojení na stávající</t>
  </si>
  <si>
    <t>998767201R00</t>
  </si>
  <si>
    <t>Přesun hmot pro zámečnické konstr., výšky do 6 m</t>
  </si>
  <si>
    <t>469901</t>
  </si>
  <si>
    <t>Dodatečné osazení chráničky CETIN</t>
  </si>
  <si>
    <t>979990103R00</t>
  </si>
  <si>
    <t>Poplatek za uložení suti - beton, skupina odpadu 170101</t>
  </si>
  <si>
    <t>Odkaz na dem. hmot. položky pořadí 4 : 3,51000</t>
  </si>
  <si>
    <t>979999973R00</t>
  </si>
  <si>
    <t>Poplatek za uložení, zemina a kamení, (skup.170504)</t>
  </si>
  <si>
    <t>Odkaz na dem. hmot. položky pořadí 1 : 7,06200</t>
  </si>
  <si>
    <t>979999995R00</t>
  </si>
  <si>
    <t>Poplatek za recyklaci asfaltu, kusovost do 1600 cm2, (skup.170302)</t>
  </si>
  <si>
    <t>Odkaz na dem. hmot. položky pořadí 3 : 1,01200</t>
  </si>
  <si>
    <t>Odkaz na dem. hmot. položky pořadí 2 : 1,25400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</si>
  <si>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</si>
  <si>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</si>
  <si>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</si>
  <si>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</si>
  <si>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</si>
  <si>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</si>
  <si>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</si>
  <si>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</si>
  <si>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979093111R00</t>
  </si>
  <si>
    <t>Uložení suti na skládku bez zhutnění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</si>
</sst>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K36" sqref="K36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sheetProtection algorithmName="SHA-512" hashValue="+fHEZRQIa/MOodRzDLJLdXb/kXBnroZBfRDm6dqPV8J1Kk2TgCPgPlz/Y82gUU395ZEJ8bAkZr+P7ak19Y1ekw==" saltValue="n6cNCAD69XpZ0EESLvLbM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SUMIF(F51:F62,A16,I51:I62)+SUMIF(F51:F62,"PSU",I51:I62)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SUMIF(F51:F62,A17,I51:I62)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SUMIF(F51:F62,A18,I51:I62)</f>
        <v>0</v>
      </c>
      <c r="J18" s="81"/>
    </row>
    <row r="19" spans="1:10" ht="23.25" customHeight="1" x14ac:dyDescent="0.2">
      <c r="A19" s="194" t="s">
        <v>93</v>
      </c>
      <c r="B19" s="37" t="s">
        <v>29</v>
      </c>
      <c r="C19" s="58"/>
      <c r="D19" s="59"/>
      <c r="E19" s="79"/>
      <c r="F19" s="80"/>
      <c r="G19" s="79"/>
      <c r="H19" s="80"/>
      <c r="I19" s="79">
        <f>SUMIF(F51:F62,A19,I51:I62)</f>
        <v>0</v>
      </c>
      <c r="J19" s="81"/>
    </row>
    <row r="20" spans="1:10" ht="23.25" customHeight="1" x14ac:dyDescent="0.2">
      <c r="A20" s="194" t="s">
        <v>94</v>
      </c>
      <c r="B20" s="37" t="s">
        <v>30</v>
      </c>
      <c r="C20" s="58"/>
      <c r="D20" s="59"/>
      <c r="E20" s="79"/>
      <c r="F20" s="80"/>
      <c r="G20" s="79"/>
      <c r="H20" s="80"/>
      <c r="I20" s="79">
        <f>SUMIF(F51:F62,A20,I51:I62)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'SO.00 00 Pol'!AE43+'SO.01-1 01 Pol'!AE122</f>
        <v>0</v>
      </c>
      <c r="G39" s="147">
        <f>'SO.00 00 Pol'!AF43+'SO.01-1 01 Pol'!AF122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58</v>
      </c>
      <c r="C40" s="151" t="s">
        <v>59</v>
      </c>
      <c r="D40" s="151"/>
      <c r="E40" s="151"/>
      <c r="F40" s="152">
        <f>'SO.00 00 Pol'!AE43</f>
        <v>0</v>
      </c>
      <c r="G40" s="153">
        <f>'SO.00 00 Pol'!AF43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60</v>
      </c>
      <c r="C41" s="145" t="s">
        <v>61</v>
      </c>
      <c r="D41" s="145"/>
      <c r="E41" s="145"/>
      <c r="F41" s="156">
        <f>'SO.00 00 Pol'!AE43</f>
        <v>0</v>
      </c>
      <c r="G41" s="148">
        <f>'SO.00 00 Pol'!AF43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0" t="s">
        <v>62</v>
      </c>
      <c r="C42" s="151" t="s">
        <v>63</v>
      </c>
      <c r="D42" s="151"/>
      <c r="E42" s="151"/>
      <c r="F42" s="152">
        <f>'SO.01-1 01 Pol'!AE122</f>
        <v>0</v>
      </c>
      <c r="G42" s="153">
        <f>'SO.01-1 01 Pol'!AF122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64</v>
      </c>
      <c r="C43" s="145" t="s">
        <v>65</v>
      </c>
      <c r="D43" s="145"/>
      <c r="E43" s="145"/>
      <c r="F43" s="156">
        <f>'SO.01-1 01 Pol'!AE122</f>
        <v>0</v>
      </c>
      <c r="G43" s="148">
        <f>'SO.01-1 01 Pol'!AF122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/>
      <c r="B44" s="157" t="s">
        <v>66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3" t="s">
        <v>68</v>
      </c>
    </row>
    <row r="50" spans="1:10" ht="25.5" customHeight="1" x14ac:dyDescent="0.2">
      <c r="A50" s="175"/>
      <c r="B50" s="178" t="s">
        <v>18</v>
      </c>
      <c r="C50" s="178" t="s">
        <v>6</v>
      </c>
      <c r="D50" s="179"/>
      <c r="E50" s="179"/>
      <c r="F50" s="180" t="s">
        <v>69</v>
      </c>
      <c r="G50" s="180"/>
      <c r="H50" s="180"/>
      <c r="I50" s="180" t="s">
        <v>31</v>
      </c>
      <c r="J50" s="180" t="s">
        <v>0</v>
      </c>
    </row>
    <row r="51" spans="1:10" ht="36.75" customHeight="1" x14ac:dyDescent="0.2">
      <c r="A51" s="176"/>
      <c r="B51" s="181" t="s">
        <v>70</v>
      </c>
      <c r="C51" s="182" t="s">
        <v>71</v>
      </c>
      <c r="D51" s="183"/>
      <c r="E51" s="183"/>
      <c r="F51" s="190" t="s">
        <v>26</v>
      </c>
      <c r="G51" s="191"/>
      <c r="H51" s="191"/>
      <c r="I51" s="191">
        <f>'SO.01-1 01 Pol'!G8</f>
        <v>0</v>
      </c>
      <c r="J51" s="187" t="str">
        <f>IF(I63=0,"",I51/I63*100)</f>
        <v/>
      </c>
    </row>
    <row r="52" spans="1:10" ht="36.75" customHeight="1" x14ac:dyDescent="0.2">
      <c r="A52" s="176"/>
      <c r="B52" s="181" t="s">
        <v>72</v>
      </c>
      <c r="C52" s="182" t="s">
        <v>73</v>
      </c>
      <c r="D52" s="183"/>
      <c r="E52" s="183"/>
      <c r="F52" s="190" t="s">
        <v>26</v>
      </c>
      <c r="G52" s="191"/>
      <c r="H52" s="191"/>
      <c r="I52" s="191">
        <f>'SO.01-1 01 Pol'!G14</f>
        <v>0</v>
      </c>
      <c r="J52" s="187" t="str">
        <f>IF(I63=0,"",I52/I63*100)</f>
        <v/>
      </c>
    </row>
    <row r="53" spans="1:10" ht="36.75" customHeight="1" x14ac:dyDescent="0.2">
      <c r="A53" s="176"/>
      <c r="B53" s="181" t="s">
        <v>74</v>
      </c>
      <c r="C53" s="182" t="s">
        <v>75</v>
      </c>
      <c r="D53" s="183"/>
      <c r="E53" s="183"/>
      <c r="F53" s="190" t="s">
        <v>26</v>
      </c>
      <c r="G53" s="191"/>
      <c r="H53" s="191"/>
      <c r="I53" s="191">
        <f>'SO.01-1 01 Pol'!G33</f>
        <v>0</v>
      </c>
      <c r="J53" s="187" t="str">
        <f>IF(I63=0,"",I53/I63*100)</f>
        <v/>
      </c>
    </row>
    <row r="54" spans="1:10" ht="36.75" customHeight="1" x14ac:dyDescent="0.2">
      <c r="A54" s="176"/>
      <c r="B54" s="181" t="s">
        <v>76</v>
      </c>
      <c r="C54" s="182" t="s">
        <v>77</v>
      </c>
      <c r="D54" s="183"/>
      <c r="E54" s="183"/>
      <c r="F54" s="190" t="s">
        <v>26</v>
      </c>
      <c r="G54" s="191"/>
      <c r="H54" s="191"/>
      <c r="I54" s="191">
        <f>'SO.01-1 01 Pol'!G59</f>
        <v>0</v>
      </c>
      <c r="J54" s="187" t="str">
        <f>IF(I63=0,"",I54/I63*100)</f>
        <v/>
      </c>
    </row>
    <row r="55" spans="1:10" ht="36.75" customHeight="1" x14ac:dyDescent="0.2">
      <c r="A55" s="176"/>
      <c r="B55" s="181" t="s">
        <v>78</v>
      </c>
      <c r="C55" s="182" t="s">
        <v>79</v>
      </c>
      <c r="D55" s="183"/>
      <c r="E55" s="183"/>
      <c r="F55" s="190" t="s">
        <v>26</v>
      </c>
      <c r="G55" s="191"/>
      <c r="H55" s="191"/>
      <c r="I55" s="191">
        <f>'SO.01-1 01 Pol'!G65</f>
        <v>0</v>
      </c>
      <c r="J55" s="187" t="str">
        <f>IF(I63=0,"",I55/I63*100)</f>
        <v/>
      </c>
    </row>
    <row r="56" spans="1:10" ht="36.75" customHeight="1" x14ac:dyDescent="0.2">
      <c r="A56" s="176"/>
      <c r="B56" s="181" t="s">
        <v>80</v>
      </c>
      <c r="C56" s="182" t="s">
        <v>81</v>
      </c>
      <c r="D56" s="183"/>
      <c r="E56" s="183"/>
      <c r="F56" s="190" t="s">
        <v>26</v>
      </c>
      <c r="G56" s="191"/>
      <c r="H56" s="191"/>
      <c r="I56" s="191">
        <f>'SO.01-1 01 Pol'!G76</f>
        <v>0</v>
      </c>
      <c r="J56" s="187" t="str">
        <f>IF(I63=0,"",I56/I63*100)</f>
        <v/>
      </c>
    </row>
    <row r="57" spans="1:10" ht="36.75" customHeight="1" x14ac:dyDescent="0.2">
      <c r="A57" s="176"/>
      <c r="B57" s="181" t="s">
        <v>82</v>
      </c>
      <c r="C57" s="182" t="s">
        <v>83</v>
      </c>
      <c r="D57" s="183"/>
      <c r="E57" s="183"/>
      <c r="F57" s="190" t="s">
        <v>26</v>
      </c>
      <c r="G57" s="191"/>
      <c r="H57" s="191"/>
      <c r="I57" s="191">
        <f>'SO.01-1 01 Pol'!G81</f>
        <v>0</v>
      </c>
      <c r="J57" s="187" t="str">
        <f>IF(I63=0,"",I57/I63*100)</f>
        <v/>
      </c>
    </row>
    <row r="58" spans="1:10" ht="36.75" customHeight="1" x14ac:dyDescent="0.2">
      <c r="A58" s="176"/>
      <c r="B58" s="181" t="s">
        <v>84</v>
      </c>
      <c r="C58" s="182" t="s">
        <v>85</v>
      </c>
      <c r="D58" s="183"/>
      <c r="E58" s="183"/>
      <c r="F58" s="190" t="s">
        <v>26</v>
      </c>
      <c r="G58" s="191"/>
      <c r="H58" s="191"/>
      <c r="I58" s="191">
        <f>'SO.01-1 01 Pol'!G102</f>
        <v>0</v>
      </c>
      <c r="J58" s="187" t="str">
        <f>IF(I63=0,"",I58/I63*100)</f>
        <v/>
      </c>
    </row>
    <row r="59" spans="1:10" ht="36.75" customHeight="1" x14ac:dyDescent="0.2">
      <c r="A59" s="176"/>
      <c r="B59" s="181" t="s">
        <v>86</v>
      </c>
      <c r="C59" s="182" t="s">
        <v>87</v>
      </c>
      <c r="D59" s="183"/>
      <c r="E59" s="183"/>
      <c r="F59" s="190" t="s">
        <v>27</v>
      </c>
      <c r="G59" s="191"/>
      <c r="H59" s="191"/>
      <c r="I59" s="191">
        <f>'SO.01-1 01 Pol'!G104</f>
        <v>0</v>
      </c>
      <c r="J59" s="187" t="str">
        <f>IF(I63=0,"",I59/I63*100)</f>
        <v/>
      </c>
    </row>
    <row r="60" spans="1:10" ht="36.75" customHeight="1" x14ac:dyDescent="0.2">
      <c r="A60" s="176"/>
      <c r="B60" s="181" t="s">
        <v>88</v>
      </c>
      <c r="C60" s="182" t="s">
        <v>89</v>
      </c>
      <c r="D60" s="183"/>
      <c r="E60" s="183"/>
      <c r="F60" s="190" t="s">
        <v>28</v>
      </c>
      <c r="G60" s="191"/>
      <c r="H60" s="191"/>
      <c r="I60" s="191">
        <f>'SO.01-1 01 Pol'!G107</f>
        <v>0</v>
      </c>
      <c r="J60" s="187" t="str">
        <f>IF(I63=0,"",I60/I63*100)</f>
        <v/>
      </c>
    </row>
    <row r="61" spans="1:10" ht="36.75" customHeight="1" x14ac:dyDescent="0.2">
      <c r="A61" s="176"/>
      <c r="B61" s="181" t="s">
        <v>90</v>
      </c>
      <c r="C61" s="182" t="s">
        <v>91</v>
      </c>
      <c r="D61" s="183"/>
      <c r="E61" s="183"/>
      <c r="F61" s="190" t="s">
        <v>92</v>
      </c>
      <c r="G61" s="191"/>
      <c r="H61" s="191"/>
      <c r="I61" s="191">
        <f>'SO.01-1 01 Pol'!G109</f>
        <v>0</v>
      </c>
      <c r="J61" s="187" t="str">
        <f>IF(I63=0,"",I61/I63*100)</f>
        <v/>
      </c>
    </row>
    <row r="62" spans="1:10" ht="36.75" customHeight="1" x14ac:dyDescent="0.2">
      <c r="A62" s="176"/>
      <c r="B62" s="181" t="s">
        <v>93</v>
      </c>
      <c r="C62" s="182" t="s">
        <v>29</v>
      </c>
      <c r="D62" s="183"/>
      <c r="E62" s="183"/>
      <c r="F62" s="190" t="s">
        <v>93</v>
      </c>
      <c r="G62" s="191"/>
      <c r="H62" s="191"/>
      <c r="I62" s="191">
        <f>'SO.00 00 Pol'!G8</f>
        <v>0</v>
      </c>
      <c r="J62" s="187" t="str">
        <f>IF(I63=0,"",I62/I63*100)</f>
        <v/>
      </c>
    </row>
    <row r="63" spans="1:10" ht="25.5" customHeight="1" x14ac:dyDescent="0.2">
      <c r="A63" s="177"/>
      <c r="B63" s="184" t="s">
        <v>1</v>
      </c>
      <c r="C63" s="185"/>
      <c r="D63" s="186"/>
      <c r="E63" s="186"/>
      <c r="F63" s="192"/>
      <c r="G63" s="193"/>
      <c r="H63" s="193"/>
      <c r="I63" s="193">
        <f>SUM(I51:I62)</f>
        <v>0</v>
      </c>
      <c r="J63" s="188">
        <f>SUM(J51:J62)</f>
        <v>0</v>
      </c>
    </row>
    <row r="64" spans="1:10" x14ac:dyDescent="0.2">
      <c r="F64" s="133"/>
      <c r="G64" s="133"/>
      <c r="H64" s="133"/>
      <c r="I64" s="133"/>
      <c r="J64" s="189"/>
    </row>
    <row r="65" spans="6:10" x14ac:dyDescent="0.2">
      <c r="F65" s="133"/>
      <c r="G65" s="133"/>
      <c r="H65" s="133"/>
      <c r="I65" s="133"/>
      <c r="J65" s="189"/>
    </row>
    <row r="66" spans="6:10" x14ac:dyDescent="0.2">
      <c r="F66" s="133"/>
      <c r="G66" s="133"/>
      <c r="H66" s="133"/>
      <c r="I66" s="133"/>
      <c r="J66" s="189"/>
    </row>
  </sheetData>
  <sheetProtection algorithmName="SHA-512" hashValue="ehPOEGye4lrtHZVco8zF6v0ibE4+nEhH08mfRfszWu/gZRQI4ioZFIaifkfW/XC9vhc8FYLIs9Sw+nLJPjp1AQ==" saltValue="xMGdN1IwNcaruHC767/QF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nzPCRFgFPO68VGyIU71GujIb6QUsA7J1ssJwDsoQvSWI7LrY5heYnH5t67DJH4MHGWb10mL7xEGkoDTVx8egaQ==" saltValue="LTzGCzdlOi/WknxsVl/Tc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763A4-7F51-477D-B8EE-6C95B0FE1F0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96</v>
      </c>
    </row>
    <row r="3" spans="1:60" ht="24.95" customHeight="1" x14ac:dyDescent="0.2">
      <c r="A3" s="196" t="s">
        <v>9</v>
      </c>
      <c r="B3" s="48" t="s">
        <v>58</v>
      </c>
      <c r="C3" s="199" t="s">
        <v>59</v>
      </c>
      <c r="D3" s="197"/>
      <c r="E3" s="197"/>
      <c r="F3" s="197"/>
      <c r="G3" s="198"/>
      <c r="AC3" s="174" t="s">
        <v>96</v>
      </c>
      <c r="AG3" t="s">
        <v>97</v>
      </c>
    </row>
    <row r="4" spans="1:60" ht="24.95" customHeight="1" x14ac:dyDescent="0.2">
      <c r="A4" s="200" t="s">
        <v>10</v>
      </c>
      <c r="B4" s="201" t="s">
        <v>60</v>
      </c>
      <c r="C4" s="202" t="s">
        <v>61</v>
      </c>
      <c r="D4" s="203"/>
      <c r="E4" s="203"/>
      <c r="F4" s="203"/>
      <c r="G4" s="204"/>
      <c r="AG4" t="s">
        <v>98</v>
      </c>
    </row>
    <row r="5" spans="1:60" x14ac:dyDescent="0.2">
      <c r="D5" s="10"/>
    </row>
    <row r="6" spans="1:60" ht="38.25" x14ac:dyDescent="0.2">
      <c r="A6" s="206" t="s">
        <v>99</v>
      </c>
      <c r="B6" s="208" t="s">
        <v>100</v>
      </c>
      <c r="C6" s="208" t="s">
        <v>101</v>
      </c>
      <c r="D6" s="207" t="s">
        <v>102</v>
      </c>
      <c r="E6" s="206" t="s">
        <v>103</v>
      </c>
      <c r="F6" s="205" t="s">
        <v>104</v>
      </c>
      <c r="G6" s="206" t="s">
        <v>31</v>
      </c>
      <c r="H6" s="209" t="s">
        <v>32</v>
      </c>
      <c r="I6" s="209" t="s">
        <v>105</v>
      </c>
      <c r="J6" s="209" t="s">
        <v>33</v>
      </c>
      <c r="K6" s="209" t="s">
        <v>106</v>
      </c>
      <c r="L6" s="209" t="s">
        <v>107</v>
      </c>
      <c r="M6" s="209" t="s">
        <v>108</v>
      </c>
      <c r="N6" s="209" t="s">
        <v>109</v>
      </c>
      <c r="O6" s="209" t="s">
        <v>110</v>
      </c>
      <c r="P6" s="209" t="s">
        <v>111</v>
      </c>
      <c r="Q6" s="209" t="s">
        <v>112</v>
      </c>
      <c r="R6" s="209" t="s">
        <v>113</v>
      </c>
      <c r="S6" s="209" t="s">
        <v>114</v>
      </c>
      <c r="T6" s="209" t="s">
        <v>115</v>
      </c>
      <c r="U6" s="209" t="s">
        <v>116</v>
      </c>
      <c r="V6" s="209" t="s">
        <v>117</v>
      </c>
      <c r="W6" s="209" t="s">
        <v>118</v>
      </c>
      <c r="X6" s="209" t="s">
        <v>119</v>
      </c>
      <c r="Y6" s="209" t="s">
        <v>120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121</v>
      </c>
      <c r="B8" s="235" t="s">
        <v>93</v>
      </c>
      <c r="C8" s="258" t="s">
        <v>29</v>
      </c>
      <c r="D8" s="236"/>
      <c r="E8" s="237"/>
      <c r="F8" s="238"/>
      <c r="G8" s="238">
        <f>SUMIF(AG9:AG41,"&lt;&gt;NOR",G9:G41)</f>
        <v>0</v>
      </c>
      <c r="H8" s="238"/>
      <c r="I8" s="238">
        <f>SUM(I9:I41)</f>
        <v>0</v>
      </c>
      <c r="J8" s="238"/>
      <c r="K8" s="238">
        <f>SUM(K9:K41)</f>
        <v>0</v>
      </c>
      <c r="L8" s="238"/>
      <c r="M8" s="238">
        <f>SUM(M9:M41)</f>
        <v>0</v>
      </c>
      <c r="N8" s="237"/>
      <c r="O8" s="237">
        <f>SUM(O9:O41)</f>
        <v>0</v>
      </c>
      <c r="P8" s="237"/>
      <c r="Q8" s="237">
        <f>SUM(Q9:Q41)</f>
        <v>0</v>
      </c>
      <c r="R8" s="238"/>
      <c r="S8" s="238"/>
      <c r="T8" s="239"/>
      <c r="U8" s="233"/>
      <c r="V8" s="233">
        <f>SUM(V9:V41)</f>
        <v>0</v>
      </c>
      <c r="W8" s="233"/>
      <c r="X8" s="233"/>
      <c r="Y8" s="233"/>
      <c r="AG8" t="s">
        <v>122</v>
      </c>
    </row>
    <row r="9" spans="1:60" ht="22.5" outlineLevel="1" x14ac:dyDescent="0.2">
      <c r="A9" s="248">
        <v>1</v>
      </c>
      <c r="B9" s="249" t="s">
        <v>123</v>
      </c>
      <c r="C9" s="259" t="s">
        <v>124</v>
      </c>
      <c r="D9" s="250" t="s">
        <v>125</v>
      </c>
      <c r="E9" s="251">
        <v>1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0</v>
      </c>
      <c r="O9" s="251">
        <f>ROUND(E9*N9,2)</f>
        <v>0</v>
      </c>
      <c r="P9" s="251">
        <v>0</v>
      </c>
      <c r="Q9" s="251">
        <f>ROUND(E9*P9,2)</f>
        <v>0</v>
      </c>
      <c r="R9" s="253"/>
      <c r="S9" s="253" t="s">
        <v>126</v>
      </c>
      <c r="T9" s="254" t="s">
        <v>127</v>
      </c>
      <c r="U9" s="231">
        <v>0</v>
      </c>
      <c r="V9" s="231">
        <f>ROUND(E9*U9,2)</f>
        <v>0</v>
      </c>
      <c r="W9" s="231"/>
      <c r="X9" s="231" t="s">
        <v>128</v>
      </c>
      <c r="Y9" s="231" t="s">
        <v>129</v>
      </c>
      <c r="Z9" s="210"/>
      <c r="AA9" s="210"/>
      <c r="AB9" s="210"/>
      <c r="AC9" s="210"/>
      <c r="AD9" s="210"/>
      <c r="AE9" s="210"/>
      <c r="AF9" s="210"/>
      <c r="AG9" s="210" t="s">
        <v>130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8">
        <v>2</v>
      </c>
      <c r="B10" s="249" t="s">
        <v>131</v>
      </c>
      <c r="C10" s="259" t="s">
        <v>132</v>
      </c>
      <c r="D10" s="250" t="s">
        <v>125</v>
      </c>
      <c r="E10" s="251">
        <v>1</v>
      </c>
      <c r="F10" s="252"/>
      <c r="G10" s="253">
        <f>ROUND(E10*F10,2)</f>
        <v>0</v>
      </c>
      <c r="H10" s="252"/>
      <c r="I10" s="253">
        <f>ROUND(E10*H10,2)</f>
        <v>0</v>
      </c>
      <c r="J10" s="252"/>
      <c r="K10" s="253">
        <f>ROUND(E10*J10,2)</f>
        <v>0</v>
      </c>
      <c r="L10" s="253">
        <v>21</v>
      </c>
      <c r="M10" s="253">
        <f>G10*(1+L10/100)</f>
        <v>0</v>
      </c>
      <c r="N10" s="251">
        <v>0</v>
      </c>
      <c r="O10" s="251">
        <f>ROUND(E10*N10,2)</f>
        <v>0</v>
      </c>
      <c r="P10" s="251">
        <v>0</v>
      </c>
      <c r="Q10" s="251">
        <f>ROUND(E10*P10,2)</f>
        <v>0</v>
      </c>
      <c r="R10" s="253"/>
      <c r="S10" s="253" t="s">
        <v>126</v>
      </c>
      <c r="T10" s="254" t="s">
        <v>127</v>
      </c>
      <c r="U10" s="231">
        <v>0</v>
      </c>
      <c r="V10" s="231">
        <f>ROUND(E10*U10,2)</f>
        <v>0</v>
      </c>
      <c r="W10" s="231"/>
      <c r="X10" s="231" t="s">
        <v>128</v>
      </c>
      <c r="Y10" s="231" t="s">
        <v>129</v>
      </c>
      <c r="Z10" s="210"/>
      <c r="AA10" s="210"/>
      <c r="AB10" s="210"/>
      <c r="AC10" s="210"/>
      <c r="AD10" s="210"/>
      <c r="AE10" s="210"/>
      <c r="AF10" s="210"/>
      <c r="AG10" s="210" t="s">
        <v>130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41">
        <v>3</v>
      </c>
      <c r="B11" s="242" t="s">
        <v>133</v>
      </c>
      <c r="C11" s="260" t="s">
        <v>134</v>
      </c>
      <c r="D11" s="243" t="s">
        <v>125</v>
      </c>
      <c r="E11" s="244">
        <v>1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6"/>
      <c r="S11" s="246" t="s">
        <v>126</v>
      </c>
      <c r="T11" s="247" t="s">
        <v>127</v>
      </c>
      <c r="U11" s="231">
        <v>0</v>
      </c>
      <c r="V11" s="231">
        <f>ROUND(E11*U11,2)</f>
        <v>0</v>
      </c>
      <c r="W11" s="231"/>
      <c r="X11" s="231" t="s">
        <v>128</v>
      </c>
      <c r="Y11" s="231" t="s">
        <v>129</v>
      </c>
      <c r="Z11" s="210"/>
      <c r="AA11" s="210"/>
      <c r="AB11" s="210"/>
      <c r="AC11" s="210"/>
      <c r="AD11" s="210"/>
      <c r="AE11" s="210"/>
      <c r="AF11" s="210"/>
      <c r="AG11" s="210" t="s">
        <v>130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2" x14ac:dyDescent="0.2">
      <c r="A12" s="227"/>
      <c r="B12" s="228"/>
      <c r="C12" s="261" t="s">
        <v>135</v>
      </c>
      <c r="D12" s="256"/>
      <c r="E12" s="256"/>
      <c r="F12" s="256"/>
      <c r="G12" s="256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0"/>
      <c r="AA12" s="210"/>
      <c r="AB12" s="210"/>
      <c r="AC12" s="210"/>
      <c r="AD12" s="210"/>
      <c r="AE12" s="210"/>
      <c r="AF12" s="210"/>
      <c r="AG12" s="210" t="s">
        <v>136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55" t="str">
        <f>C12</f>
        <v>Uvedení všech povrchů dotčených stavbou do původního stavu (komunikace, chodníky zeleň, příkopy, propustky), včetně opravy, údržby a průběžného čištění, kropení komunikací užívaných v průběhu stavby</v>
      </c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1">
        <v>4</v>
      </c>
      <c r="B13" s="242" t="s">
        <v>137</v>
      </c>
      <c r="C13" s="260" t="s">
        <v>138</v>
      </c>
      <c r="D13" s="243" t="s">
        <v>139</v>
      </c>
      <c r="E13" s="244">
        <v>1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6"/>
      <c r="S13" s="246" t="s">
        <v>140</v>
      </c>
      <c r="T13" s="247" t="s">
        <v>127</v>
      </c>
      <c r="U13" s="231">
        <v>0</v>
      </c>
      <c r="V13" s="231">
        <f>ROUND(E13*U13,2)</f>
        <v>0</v>
      </c>
      <c r="W13" s="231"/>
      <c r="X13" s="231" t="s">
        <v>141</v>
      </c>
      <c r="Y13" s="231" t="s">
        <v>129</v>
      </c>
      <c r="Z13" s="210"/>
      <c r="AA13" s="210"/>
      <c r="AB13" s="210"/>
      <c r="AC13" s="210"/>
      <c r="AD13" s="210"/>
      <c r="AE13" s="210"/>
      <c r="AF13" s="210"/>
      <c r="AG13" s="210" t="s">
        <v>142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61" t="s">
        <v>181</v>
      </c>
      <c r="D14" s="256"/>
      <c r="E14" s="256"/>
      <c r="F14" s="256"/>
      <c r="G14" s="256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0"/>
      <c r="AA14" s="210"/>
      <c r="AB14" s="210"/>
      <c r="AC14" s="210"/>
      <c r="AD14" s="210"/>
      <c r="AE14" s="210"/>
      <c r="AF14" s="210"/>
      <c r="AG14" s="210" t="s">
        <v>136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3" x14ac:dyDescent="0.2">
      <c r="A15" s="227"/>
      <c r="B15" s="228"/>
      <c r="C15" s="262" t="s">
        <v>143</v>
      </c>
      <c r="D15" s="257"/>
      <c r="E15" s="257"/>
      <c r="F15" s="257"/>
      <c r="G15" s="257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31"/>
      <c r="Z15" s="210"/>
      <c r="AA15" s="210"/>
      <c r="AB15" s="210"/>
      <c r="AC15" s="210"/>
      <c r="AD15" s="210"/>
      <c r="AE15" s="210"/>
      <c r="AF15" s="210"/>
      <c r="AG15" s="210" t="s">
        <v>136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5" t="str">
        <f>C15</f>
        <v>Vyhotovení protokolu o vytyčení stavby se seznamem souřadnic vytyčených bodů a jejich polohopisnými (S-JTSK) a výškopisnými (Bpv) hodnotami.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1">
        <v>5</v>
      </c>
      <c r="B16" s="242" t="s">
        <v>144</v>
      </c>
      <c r="C16" s="260" t="s">
        <v>145</v>
      </c>
      <c r="D16" s="243" t="s">
        <v>139</v>
      </c>
      <c r="E16" s="244">
        <v>1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0</v>
      </c>
      <c r="O16" s="244">
        <f>ROUND(E16*N16,2)</f>
        <v>0</v>
      </c>
      <c r="P16" s="244">
        <v>0</v>
      </c>
      <c r="Q16" s="244">
        <f>ROUND(E16*P16,2)</f>
        <v>0</v>
      </c>
      <c r="R16" s="246"/>
      <c r="S16" s="246" t="s">
        <v>140</v>
      </c>
      <c r="T16" s="247" t="s">
        <v>127</v>
      </c>
      <c r="U16" s="231">
        <v>0</v>
      </c>
      <c r="V16" s="231">
        <f>ROUND(E16*U16,2)</f>
        <v>0</v>
      </c>
      <c r="W16" s="231"/>
      <c r="X16" s="231" t="s">
        <v>141</v>
      </c>
      <c r="Y16" s="231" t="s">
        <v>129</v>
      </c>
      <c r="Z16" s="210"/>
      <c r="AA16" s="210"/>
      <c r="AB16" s="210"/>
      <c r="AC16" s="210"/>
      <c r="AD16" s="210"/>
      <c r="AE16" s="210"/>
      <c r="AF16" s="210"/>
      <c r="AG16" s="210" t="s">
        <v>142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2" x14ac:dyDescent="0.2">
      <c r="A17" s="227"/>
      <c r="B17" s="228"/>
      <c r="C17" s="261" t="s">
        <v>146</v>
      </c>
      <c r="D17" s="256"/>
      <c r="E17" s="256"/>
      <c r="F17" s="256"/>
      <c r="G17" s="256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0"/>
      <c r="AA17" s="210"/>
      <c r="AB17" s="210"/>
      <c r="AC17" s="210"/>
      <c r="AD17" s="210"/>
      <c r="AE17" s="210"/>
      <c r="AF17" s="210"/>
      <c r="AG17" s="210" t="s">
        <v>136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55" t="str">
        <f>C17</f>
        <v>Zaměření a vytýčení stávajících inženýrských sítí v místě stavby z hlediska jejich ochrany při provádění stavby.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41">
        <v>6</v>
      </c>
      <c r="B18" s="242" t="s">
        <v>147</v>
      </c>
      <c r="C18" s="260" t="s">
        <v>148</v>
      </c>
      <c r="D18" s="243" t="s">
        <v>139</v>
      </c>
      <c r="E18" s="244">
        <v>1</v>
      </c>
      <c r="F18" s="245"/>
      <c r="G18" s="246">
        <f>ROUND(E18*F18,2)</f>
        <v>0</v>
      </c>
      <c r="H18" s="245"/>
      <c r="I18" s="246">
        <f>ROUND(E18*H18,2)</f>
        <v>0</v>
      </c>
      <c r="J18" s="245"/>
      <c r="K18" s="246">
        <f>ROUND(E18*J18,2)</f>
        <v>0</v>
      </c>
      <c r="L18" s="246">
        <v>21</v>
      </c>
      <c r="M18" s="246">
        <f>G18*(1+L18/100)</f>
        <v>0</v>
      </c>
      <c r="N18" s="244">
        <v>0</v>
      </c>
      <c r="O18" s="244">
        <f>ROUND(E18*N18,2)</f>
        <v>0</v>
      </c>
      <c r="P18" s="244">
        <v>0</v>
      </c>
      <c r="Q18" s="244">
        <f>ROUND(E18*P18,2)</f>
        <v>0</v>
      </c>
      <c r="R18" s="246"/>
      <c r="S18" s="246" t="s">
        <v>140</v>
      </c>
      <c r="T18" s="247" t="s">
        <v>127</v>
      </c>
      <c r="U18" s="231">
        <v>0</v>
      </c>
      <c r="V18" s="231">
        <f>ROUND(E18*U18,2)</f>
        <v>0</v>
      </c>
      <c r="W18" s="231"/>
      <c r="X18" s="231" t="s">
        <v>141</v>
      </c>
      <c r="Y18" s="231" t="s">
        <v>129</v>
      </c>
      <c r="Z18" s="210"/>
      <c r="AA18" s="210"/>
      <c r="AB18" s="210"/>
      <c r="AC18" s="210"/>
      <c r="AD18" s="210"/>
      <c r="AE18" s="210"/>
      <c r="AF18" s="210"/>
      <c r="AG18" s="210" t="s">
        <v>142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2" x14ac:dyDescent="0.2">
      <c r="A19" s="227"/>
      <c r="B19" s="228"/>
      <c r="C19" s="261" t="s">
        <v>149</v>
      </c>
      <c r="D19" s="256"/>
      <c r="E19" s="256"/>
      <c r="F19" s="256"/>
      <c r="G19" s="256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0"/>
      <c r="AA19" s="210"/>
      <c r="AB19" s="210"/>
      <c r="AC19" s="210"/>
      <c r="AD19" s="210"/>
      <c r="AE19" s="210"/>
      <c r="AF19" s="210"/>
      <c r="AG19" s="210" t="s">
        <v>136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55" t="str">
        <f>C19</f>
        <v>- 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1">
        <v>7</v>
      </c>
      <c r="B20" s="242" t="s">
        <v>150</v>
      </c>
      <c r="C20" s="260" t="s">
        <v>151</v>
      </c>
      <c r="D20" s="243" t="s">
        <v>139</v>
      </c>
      <c r="E20" s="244">
        <v>1</v>
      </c>
      <c r="F20" s="245"/>
      <c r="G20" s="246">
        <f>ROUND(E20*F20,2)</f>
        <v>0</v>
      </c>
      <c r="H20" s="245"/>
      <c r="I20" s="246">
        <f>ROUND(E20*H20,2)</f>
        <v>0</v>
      </c>
      <c r="J20" s="245"/>
      <c r="K20" s="246">
        <f>ROUND(E20*J20,2)</f>
        <v>0</v>
      </c>
      <c r="L20" s="246">
        <v>21</v>
      </c>
      <c r="M20" s="246">
        <f>G20*(1+L20/100)</f>
        <v>0</v>
      </c>
      <c r="N20" s="244">
        <v>0</v>
      </c>
      <c r="O20" s="244">
        <f>ROUND(E20*N20,2)</f>
        <v>0</v>
      </c>
      <c r="P20" s="244">
        <v>0</v>
      </c>
      <c r="Q20" s="244">
        <f>ROUND(E20*P20,2)</f>
        <v>0</v>
      </c>
      <c r="R20" s="246"/>
      <c r="S20" s="246" t="s">
        <v>140</v>
      </c>
      <c r="T20" s="247" t="s">
        <v>127</v>
      </c>
      <c r="U20" s="231">
        <v>0</v>
      </c>
      <c r="V20" s="231">
        <f>ROUND(E20*U20,2)</f>
        <v>0</v>
      </c>
      <c r="W20" s="231"/>
      <c r="X20" s="231" t="s">
        <v>141</v>
      </c>
      <c r="Y20" s="231" t="s">
        <v>129</v>
      </c>
      <c r="Z20" s="210"/>
      <c r="AA20" s="210"/>
      <c r="AB20" s="210"/>
      <c r="AC20" s="210"/>
      <c r="AD20" s="210"/>
      <c r="AE20" s="210"/>
      <c r="AF20" s="210"/>
      <c r="AG20" s="210" t="s">
        <v>142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2" x14ac:dyDescent="0.2">
      <c r="A21" s="227"/>
      <c r="B21" s="228"/>
      <c r="C21" s="261" t="s">
        <v>152</v>
      </c>
      <c r="D21" s="256"/>
      <c r="E21" s="256"/>
      <c r="F21" s="256"/>
      <c r="G21" s="256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31"/>
      <c r="Z21" s="210"/>
      <c r="AA21" s="210"/>
      <c r="AB21" s="210"/>
      <c r="AC21" s="210"/>
      <c r="AD21" s="210"/>
      <c r="AE21" s="210"/>
      <c r="AF21" s="210"/>
      <c r="AG21" s="210" t="s">
        <v>136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55" t="str">
        <f>C21</f>
        <v>Náklady na vyhotovení dokumentace skutečného provedení stavby a její předání objednateli v požadované formě a požadovaném počtu.</v>
      </c>
      <c r="BB21" s="210"/>
      <c r="BC21" s="210"/>
      <c r="BD21" s="210"/>
      <c r="BE21" s="210"/>
      <c r="BF21" s="210"/>
      <c r="BG21" s="210"/>
      <c r="BH21" s="210"/>
    </row>
    <row r="22" spans="1:60" ht="22.5" outlineLevel="3" x14ac:dyDescent="0.2">
      <c r="A22" s="227"/>
      <c r="B22" s="228"/>
      <c r="C22" s="262" t="s">
        <v>153</v>
      </c>
      <c r="D22" s="257"/>
      <c r="E22" s="257"/>
      <c r="F22" s="257"/>
      <c r="G22" s="257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0"/>
      <c r="AA22" s="210"/>
      <c r="AB22" s="210"/>
      <c r="AC22" s="210"/>
      <c r="AD22" s="210"/>
      <c r="AE22" s="210"/>
      <c r="AF22" s="210"/>
      <c r="AG22" s="210" t="s">
        <v>136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55" t="str">
        <f>C22</f>
        <v>- 3x vyhotovení - dokumentace v listinné a 2x na CD vdigitální podobě v souladu se stavebním zákonem a provádějícími předpisy, zakreslení změn PD, vč. revizí, prohlášení o shodě apod.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1">
        <v>8</v>
      </c>
      <c r="B23" s="242" t="s">
        <v>154</v>
      </c>
      <c r="C23" s="260" t="s">
        <v>155</v>
      </c>
      <c r="D23" s="243" t="s">
        <v>139</v>
      </c>
      <c r="E23" s="244">
        <v>1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6"/>
      <c r="S23" s="246" t="s">
        <v>140</v>
      </c>
      <c r="T23" s="247" t="s">
        <v>127</v>
      </c>
      <c r="U23" s="231">
        <v>0</v>
      </c>
      <c r="V23" s="231">
        <f>ROUND(E23*U23,2)</f>
        <v>0</v>
      </c>
      <c r="W23" s="231"/>
      <c r="X23" s="231" t="s">
        <v>141</v>
      </c>
      <c r="Y23" s="231" t="s">
        <v>129</v>
      </c>
      <c r="Z23" s="210"/>
      <c r="AA23" s="210"/>
      <c r="AB23" s="210"/>
      <c r="AC23" s="210"/>
      <c r="AD23" s="210"/>
      <c r="AE23" s="210"/>
      <c r="AF23" s="210"/>
      <c r="AG23" s="210" t="s">
        <v>142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2" x14ac:dyDescent="0.2">
      <c r="A24" s="227"/>
      <c r="B24" s="228"/>
      <c r="C24" s="261" t="s">
        <v>156</v>
      </c>
      <c r="D24" s="256"/>
      <c r="E24" s="256"/>
      <c r="F24" s="256"/>
      <c r="G24" s="256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0"/>
      <c r="AA24" s="210"/>
      <c r="AB24" s="210"/>
      <c r="AC24" s="210"/>
      <c r="AD24" s="210"/>
      <c r="AE24" s="210"/>
      <c r="AF24" s="210"/>
      <c r="AG24" s="210" t="s">
        <v>136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55" t="str">
        <f>C24</f>
        <v>Náklady zhotovitele, související s prováděním zkoušek a revizí předepsaných technickými normami, TP nebo objednatelem a které jsou pro provedení díla nezbytné.</v>
      </c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27"/>
      <c r="B25" s="228"/>
      <c r="C25" s="262" t="s">
        <v>157</v>
      </c>
      <c r="D25" s="257"/>
      <c r="E25" s="257"/>
      <c r="F25" s="257"/>
      <c r="G25" s="257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136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62" t="s">
        <v>158</v>
      </c>
      <c r="D26" s="257"/>
      <c r="E26" s="257"/>
      <c r="F26" s="257"/>
      <c r="G26" s="257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31"/>
      <c r="Z26" s="210"/>
      <c r="AA26" s="210"/>
      <c r="AB26" s="210"/>
      <c r="AC26" s="210"/>
      <c r="AD26" s="210"/>
      <c r="AE26" s="210"/>
      <c r="AF26" s="210"/>
      <c r="AG26" s="210" t="s">
        <v>136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27"/>
      <c r="B27" s="228"/>
      <c r="C27" s="262" t="s">
        <v>159</v>
      </c>
      <c r="D27" s="257"/>
      <c r="E27" s="257"/>
      <c r="F27" s="257"/>
      <c r="G27" s="257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136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62" t="s">
        <v>160</v>
      </c>
      <c r="D28" s="257"/>
      <c r="E28" s="257"/>
      <c r="F28" s="257"/>
      <c r="G28" s="257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0"/>
      <c r="AA28" s="210"/>
      <c r="AB28" s="210"/>
      <c r="AC28" s="210"/>
      <c r="AD28" s="210"/>
      <c r="AE28" s="210"/>
      <c r="AF28" s="210"/>
      <c r="AG28" s="210" t="s">
        <v>136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27"/>
      <c r="B29" s="228"/>
      <c r="C29" s="262" t="s">
        <v>161</v>
      </c>
      <c r="D29" s="257"/>
      <c r="E29" s="257"/>
      <c r="F29" s="257"/>
      <c r="G29" s="257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0"/>
      <c r="AA29" s="210"/>
      <c r="AB29" s="210"/>
      <c r="AC29" s="210"/>
      <c r="AD29" s="210"/>
      <c r="AE29" s="210"/>
      <c r="AF29" s="210"/>
      <c r="AG29" s="210" t="s">
        <v>136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27"/>
      <c r="B30" s="228"/>
      <c r="C30" s="262" t="s">
        <v>162</v>
      </c>
      <c r="D30" s="257"/>
      <c r="E30" s="257"/>
      <c r="F30" s="257"/>
      <c r="G30" s="257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31"/>
      <c r="Z30" s="210"/>
      <c r="AA30" s="210"/>
      <c r="AB30" s="210"/>
      <c r="AC30" s="210"/>
      <c r="AD30" s="210"/>
      <c r="AE30" s="210"/>
      <c r="AF30" s="210"/>
      <c r="AG30" s="210" t="s">
        <v>136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27"/>
      <c r="B31" s="228"/>
      <c r="C31" s="262" t="s">
        <v>163</v>
      </c>
      <c r="D31" s="257"/>
      <c r="E31" s="257"/>
      <c r="F31" s="257"/>
      <c r="G31" s="257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0"/>
      <c r="AA31" s="210"/>
      <c r="AB31" s="210"/>
      <c r="AC31" s="210"/>
      <c r="AD31" s="210"/>
      <c r="AE31" s="210"/>
      <c r="AF31" s="210"/>
      <c r="AG31" s="210" t="s">
        <v>136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27"/>
      <c r="B32" s="228"/>
      <c r="C32" s="262" t="s">
        <v>164</v>
      </c>
      <c r="D32" s="257"/>
      <c r="E32" s="257"/>
      <c r="F32" s="257"/>
      <c r="G32" s="257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0"/>
      <c r="AA32" s="210"/>
      <c r="AB32" s="210"/>
      <c r="AC32" s="210"/>
      <c r="AD32" s="210"/>
      <c r="AE32" s="210"/>
      <c r="AF32" s="210"/>
      <c r="AG32" s="210" t="s">
        <v>136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1">
        <v>9</v>
      </c>
      <c r="B33" s="242" t="s">
        <v>165</v>
      </c>
      <c r="C33" s="260" t="s">
        <v>166</v>
      </c>
      <c r="D33" s="243" t="s">
        <v>139</v>
      </c>
      <c r="E33" s="244">
        <v>1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6"/>
      <c r="S33" s="246" t="s">
        <v>140</v>
      </c>
      <c r="T33" s="247" t="s">
        <v>127</v>
      </c>
      <c r="U33" s="231">
        <v>0</v>
      </c>
      <c r="V33" s="231">
        <f>ROUND(E33*U33,2)</f>
        <v>0</v>
      </c>
      <c r="W33" s="231"/>
      <c r="X33" s="231" t="s">
        <v>141</v>
      </c>
      <c r="Y33" s="231" t="s">
        <v>129</v>
      </c>
      <c r="Z33" s="210"/>
      <c r="AA33" s="210"/>
      <c r="AB33" s="210"/>
      <c r="AC33" s="210"/>
      <c r="AD33" s="210"/>
      <c r="AE33" s="210"/>
      <c r="AF33" s="210"/>
      <c r="AG33" s="210" t="s">
        <v>142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33.75" outlineLevel="2" x14ac:dyDescent="0.2">
      <c r="A34" s="227"/>
      <c r="B34" s="228"/>
      <c r="C34" s="261" t="s">
        <v>167</v>
      </c>
      <c r="D34" s="256"/>
      <c r="E34" s="256"/>
      <c r="F34" s="256"/>
      <c r="G34" s="256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31"/>
      <c r="Z34" s="210"/>
      <c r="AA34" s="210"/>
      <c r="AB34" s="210"/>
      <c r="AC34" s="210"/>
      <c r="AD34" s="210"/>
      <c r="AE34" s="210"/>
      <c r="AF34" s="210"/>
      <c r="AG34" s="210" t="s">
        <v>136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55" t="str">
        <f>C34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1">
        <v>10</v>
      </c>
      <c r="B35" s="242" t="s">
        <v>168</v>
      </c>
      <c r="C35" s="260" t="s">
        <v>169</v>
      </c>
      <c r="D35" s="243" t="s">
        <v>139</v>
      </c>
      <c r="E35" s="244">
        <v>1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6"/>
      <c r="S35" s="246" t="s">
        <v>140</v>
      </c>
      <c r="T35" s="247" t="s">
        <v>127</v>
      </c>
      <c r="U35" s="231">
        <v>0</v>
      </c>
      <c r="V35" s="231">
        <f>ROUND(E35*U35,2)</f>
        <v>0</v>
      </c>
      <c r="W35" s="231"/>
      <c r="X35" s="231" t="s">
        <v>141</v>
      </c>
      <c r="Y35" s="231" t="s">
        <v>129</v>
      </c>
      <c r="Z35" s="210"/>
      <c r="AA35" s="210"/>
      <c r="AB35" s="210"/>
      <c r="AC35" s="210"/>
      <c r="AD35" s="210"/>
      <c r="AE35" s="210"/>
      <c r="AF35" s="210"/>
      <c r="AG35" s="210" t="s">
        <v>142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33.75" outlineLevel="2" x14ac:dyDescent="0.2">
      <c r="A36" s="227"/>
      <c r="B36" s="228"/>
      <c r="C36" s="261" t="s">
        <v>170</v>
      </c>
      <c r="D36" s="256"/>
      <c r="E36" s="256"/>
      <c r="F36" s="256"/>
      <c r="G36" s="256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31"/>
      <c r="Z36" s="210"/>
      <c r="AA36" s="210"/>
      <c r="AB36" s="210"/>
      <c r="AC36" s="210"/>
      <c r="AD36" s="210"/>
      <c r="AE36" s="210"/>
      <c r="AF36" s="210"/>
      <c r="AG36" s="210" t="s">
        <v>136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55" t="str">
        <f>C36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1">
        <v>11</v>
      </c>
      <c r="B37" s="242" t="s">
        <v>171</v>
      </c>
      <c r="C37" s="260" t="s">
        <v>172</v>
      </c>
      <c r="D37" s="243" t="s">
        <v>125</v>
      </c>
      <c r="E37" s="244">
        <v>1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6"/>
      <c r="S37" s="246" t="s">
        <v>126</v>
      </c>
      <c r="T37" s="247" t="s">
        <v>127</v>
      </c>
      <c r="U37" s="231">
        <v>0</v>
      </c>
      <c r="V37" s="231">
        <f>ROUND(E37*U37,2)</f>
        <v>0</v>
      </c>
      <c r="W37" s="231"/>
      <c r="X37" s="231" t="s">
        <v>141</v>
      </c>
      <c r="Y37" s="231" t="s">
        <v>129</v>
      </c>
      <c r="Z37" s="210"/>
      <c r="AA37" s="210"/>
      <c r="AB37" s="210"/>
      <c r="AC37" s="210"/>
      <c r="AD37" s="210"/>
      <c r="AE37" s="210"/>
      <c r="AF37" s="210"/>
      <c r="AG37" s="210" t="s">
        <v>142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2" x14ac:dyDescent="0.2">
      <c r="A38" s="227"/>
      <c r="B38" s="228"/>
      <c r="C38" s="261" t="s">
        <v>173</v>
      </c>
      <c r="D38" s="256"/>
      <c r="E38" s="256"/>
      <c r="F38" s="256"/>
      <c r="G38" s="256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31"/>
      <c r="Z38" s="210"/>
      <c r="AA38" s="210"/>
      <c r="AB38" s="210"/>
      <c r="AC38" s="210"/>
      <c r="AD38" s="210"/>
      <c r="AE38" s="210"/>
      <c r="AF38" s="210"/>
      <c r="AG38" s="210" t="s">
        <v>136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55" t="str">
        <f>C38</f>
        <v>Fotodokumentace stavby před zahájením stavby, v průběhu výstavby a po stavbě. Zařazení fotek do fotoalba v časové posloupnosti a popisem činnosti a číslem objektů v listinné a digitální podobě.</v>
      </c>
      <c r="BB38" s="210"/>
      <c r="BC38" s="210"/>
      <c r="BD38" s="210"/>
      <c r="BE38" s="210"/>
      <c r="BF38" s="210"/>
      <c r="BG38" s="210"/>
      <c r="BH38" s="210"/>
    </row>
    <row r="39" spans="1:60" ht="33.75" outlineLevel="3" x14ac:dyDescent="0.2">
      <c r="A39" s="227"/>
      <c r="B39" s="228"/>
      <c r="C39" s="262" t="s">
        <v>174</v>
      </c>
      <c r="D39" s="257"/>
      <c r="E39" s="257"/>
      <c r="F39" s="257"/>
      <c r="G39" s="257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0"/>
      <c r="AA39" s="210"/>
      <c r="AB39" s="210"/>
      <c r="AC39" s="210"/>
      <c r="AD39" s="210"/>
      <c r="AE39" s="210"/>
      <c r="AF39" s="210"/>
      <c r="AG39" s="210" t="s">
        <v>136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55" t="str">
        <f>C39</f>
        <v>Zhotovitel zaznamená průběh prací. Fotky budou dokládat postup prací po jednotlivých dnech a fakturovaných položkách, nasazení jednotlivých mechanizmů, prováděných zkouškách, bude předáno na CD s popisem po jednotlivých dnech.</v>
      </c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1">
        <v>12</v>
      </c>
      <c r="B40" s="242" t="s">
        <v>175</v>
      </c>
      <c r="C40" s="260" t="s">
        <v>176</v>
      </c>
      <c r="D40" s="243" t="s">
        <v>139</v>
      </c>
      <c r="E40" s="244">
        <v>1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4">
        <v>0</v>
      </c>
      <c r="O40" s="244">
        <f>ROUND(E40*N40,2)</f>
        <v>0</v>
      </c>
      <c r="P40" s="244">
        <v>0</v>
      </c>
      <c r="Q40" s="244">
        <f>ROUND(E40*P40,2)</f>
        <v>0</v>
      </c>
      <c r="R40" s="246"/>
      <c r="S40" s="246" t="s">
        <v>140</v>
      </c>
      <c r="T40" s="247" t="s">
        <v>127</v>
      </c>
      <c r="U40" s="231">
        <v>0</v>
      </c>
      <c r="V40" s="231">
        <f>ROUND(E40*U40,2)</f>
        <v>0</v>
      </c>
      <c r="W40" s="231"/>
      <c r="X40" s="231" t="s">
        <v>141</v>
      </c>
      <c r="Y40" s="231" t="s">
        <v>129</v>
      </c>
      <c r="Z40" s="210"/>
      <c r="AA40" s="210"/>
      <c r="AB40" s="210"/>
      <c r="AC40" s="210"/>
      <c r="AD40" s="210"/>
      <c r="AE40" s="210"/>
      <c r="AF40" s="210"/>
      <c r="AG40" s="210" t="s">
        <v>142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78.75" outlineLevel="2" x14ac:dyDescent="0.2">
      <c r="A41" s="227"/>
      <c r="B41" s="228"/>
      <c r="C41" s="261" t="s">
        <v>177</v>
      </c>
      <c r="D41" s="256"/>
      <c r="E41" s="256"/>
      <c r="F41" s="256"/>
      <c r="G41" s="256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31"/>
      <c r="Z41" s="210"/>
      <c r="AA41" s="210"/>
      <c r="AB41" s="210"/>
      <c r="AC41" s="210"/>
      <c r="AD41" s="210"/>
      <c r="AE41" s="210"/>
      <c r="AF41" s="210"/>
      <c r="AG41" s="210" t="s">
        <v>136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55" t="str">
        <f>C41</f>
        <v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v>
      </c>
      <c r="BB41" s="210"/>
      <c r="BC41" s="210"/>
      <c r="BD41" s="210"/>
      <c r="BE41" s="210"/>
      <c r="BF41" s="210"/>
      <c r="BG41" s="210"/>
      <c r="BH41" s="210"/>
    </row>
    <row r="42" spans="1:60" x14ac:dyDescent="0.2">
      <c r="A42" s="3"/>
      <c r="B42" s="4"/>
      <c r="C42" s="263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E42">
        <v>15</v>
      </c>
      <c r="AF42">
        <v>21</v>
      </c>
      <c r="AG42" t="s">
        <v>107</v>
      </c>
    </row>
    <row r="43" spans="1:60" x14ac:dyDescent="0.2">
      <c r="A43" s="213"/>
      <c r="B43" s="214" t="s">
        <v>31</v>
      </c>
      <c r="C43" s="264"/>
      <c r="D43" s="215"/>
      <c r="E43" s="216"/>
      <c r="F43" s="216"/>
      <c r="G43" s="240">
        <f>G8</f>
        <v>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E43">
        <f>SUMIF(L7:L41,AE42,G7:G41)</f>
        <v>0</v>
      </c>
      <c r="AF43">
        <f>SUMIF(L7:L41,AF42,G7:G41)</f>
        <v>0</v>
      </c>
      <c r="AG43" t="s">
        <v>178</v>
      </c>
    </row>
    <row r="44" spans="1:60" x14ac:dyDescent="0.2">
      <c r="A44" s="3"/>
      <c r="B44" s="4"/>
      <c r="C44" s="263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3"/>
      <c r="B45" s="4"/>
      <c r="C45" s="263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">
      <c r="A46" s="217" t="s">
        <v>179</v>
      </c>
      <c r="B46" s="217"/>
      <c r="C46" s="265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">
      <c r="A47" s="218"/>
      <c r="B47" s="219"/>
      <c r="C47" s="266"/>
      <c r="D47" s="219"/>
      <c r="E47" s="219"/>
      <c r="F47" s="219"/>
      <c r="G47" s="220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G47" t="s">
        <v>180</v>
      </c>
    </row>
    <row r="48" spans="1:60" x14ac:dyDescent="0.2">
      <c r="A48" s="221"/>
      <c r="B48" s="222"/>
      <c r="C48" s="267"/>
      <c r="D48" s="222"/>
      <c r="E48" s="222"/>
      <c r="F48" s="222"/>
      <c r="G48" s="22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2">
      <c r="A49" s="221"/>
      <c r="B49" s="222"/>
      <c r="C49" s="267"/>
      <c r="D49" s="222"/>
      <c r="E49" s="222"/>
      <c r="F49" s="222"/>
      <c r="G49" s="22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2">
      <c r="A50" s="221"/>
      <c r="B50" s="222"/>
      <c r="C50" s="267"/>
      <c r="D50" s="222"/>
      <c r="E50" s="222"/>
      <c r="F50" s="222"/>
      <c r="G50" s="22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224"/>
      <c r="B51" s="225"/>
      <c r="C51" s="268"/>
      <c r="D51" s="225"/>
      <c r="E51" s="225"/>
      <c r="F51" s="225"/>
      <c r="G51" s="226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3"/>
      <c r="B52" s="4"/>
      <c r="C52" s="263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C53" s="269"/>
      <c r="D53" s="10"/>
      <c r="AG53" t="s">
        <v>182</v>
      </c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fO+E2m6KA1sdylVs9zRgxMDdf3rIRUyldM2VOnBDuErOls9ObcSnV28e5freo5OiqAVy/0AsUTUQ8a6aimoKw==" saltValue="FnaolUmp0eBnCrW26OxwtA==" spinCount="100000" sheet="1" formatRows="0"/>
  <mergeCells count="27">
    <mergeCell ref="C34:G34"/>
    <mergeCell ref="C36:G36"/>
    <mergeCell ref="C38:G38"/>
    <mergeCell ref="C39:G39"/>
    <mergeCell ref="C41:G41"/>
    <mergeCell ref="C27:G27"/>
    <mergeCell ref="C28:G28"/>
    <mergeCell ref="C29:G29"/>
    <mergeCell ref="C30:G30"/>
    <mergeCell ref="C31:G31"/>
    <mergeCell ref="C32:G32"/>
    <mergeCell ref="C19:G19"/>
    <mergeCell ref="C21:G21"/>
    <mergeCell ref="C22:G22"/>
    <mergeCell ref="C24:G24"/>
    <mergeCell ref="C25:G25"/>
    <mergeCell ref="C26:G26"/>
    <mergeCell ref="A1:G1"/>
    <mergeCell ref="C2:G2"/>
    <mergeCell ref="C3:G3"/>
    <mergeCell ref="C4:G4"/>
    <mergeCell ref="A46:C46"/>
    <mergeCell ref="A47:G51"/>
    <mergeCell ref="C12:G12"/>
    <mergeCell ref="C14:G14"/>
    <mergeCell ref="C15:G15"/>
    <mergeCell ref="C17:G17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DFD47-7362-492F-AB0E-A0A63CCAE8A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96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96</v>
      </c>
      <c r="AG3" t="s">
        <v>97</v>
      </c>
    </row>
    <row r="4" spans="1:60" ht="24.95" customHeight="1" x14ac:dyDescent="0.2">
      <c r="A4" s="200" t="s">
        <v>10</v>
      </c>
      <c r="B4" s="201" t="s">
        <v>64</v>
      </c>
      <c r="C4" s="202" t="s">
        <v>65</v>
      </c>
      <c r="D4" s="203"/>
      <c r="E4" s="203"/>
      <c r="F4" s="203"/>
      <c r="G4" s="204"/>
      <c r="AG4" t="s">
        <v>98</v>
      </c>
    </row>
    <row r="5" spans="1:60" x14ac:dyDescent="0.2">
      <c r="D5" s="10"/>
    </row>
    <row r="6" spans="1:60" ht="38.25" x14ac:dyDescent="0.2">
      <c r="A6" s="206" t="s">
        <v>99</v>
      </c>
      <c r="B6" s="208" t="s">
        <v>100</v>
      </c>
      <c r="C6" s="208" t="s">
        <v>101</v>
      </c>
      <c r="D6" s="207" t="s">
        <v>102</v>
      </c>
      <c r="E6" s="206" t="s">
        <v>103</v>
      </c>
      <c r="F6" s="205" t="s">
        <v>104</v>
      </c>
      <c r="G6" s="206" t="s">
        <v>31</v>
      </c>
      <c r="H6" s="209" t="s">
        <v>32</v>
      </c>
      <c r="I6" s="209" t="s">
        <v>105</v>
      </c>
      <c r="J6" s="209" t="s">
        <v>33</v>
      </c>
      <c r="K6" s="209" t="s">
        <v>106</v>
      </c>
      <c r="L6" s="209" t="s">
        <v>107</v>
      </c>
      <c r="M6" s="209" t="s">
        <v>108</v>
      </c>
      <c r="N6" s="209" t="s">
        <v>109</v>
      </c>
      <c r="O6" s="209" t="s">
        <v>110</v>
      </c>
      <c r="P6" s="209" t="s">
        <v>111</v>
      </c>
      <c r="Q6" s="209" t="s">
        <v>112</v>
      </c>
      <c r="R6" s="209" t="s">
        <v>113</v>
      </c>
      <c r="S6" s="209" t="s">
        <v>114</v>
      </c>
      <c r="T6" s="209" t="s">
        <v>115</v>
      </c>
      <c r="U6" s="209" t="s">
        <v>116</v>
      </c>
      <c r="V6" s="209" t="s">
        <v>117</v>
      </c>
      <c r="W6" s="209" t="s">
        <v>118</v>
      </c>
      <c r="X6" s="209" t="s">
        <v>119</v>
      </c>
      <c r="Y6" s="209" t="s">
        <v>120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121</v>
      </c>
      <c r="B8" s="235" t="s">
        <v>70</v>
      </c>
      <c r="C8" s="258" t="s">
        <v>71</v>
      </c>
      <c r="D8" s="236"/>
      <c r="E8" s="237"/>
      <c r="F8" s="238"/>
      <c r="G8" s="238">
        <f>SUMIF(AG9:AG13,"&lt;&gt;NOR",G9:G13)</f>
        <v>0</v>
      </c>
      <c r="H8" s="238"/>
      <c r="I8" s="238">
        <f>SUM(I9:I13)</f>
        <v>0</v>
      </c>
      <c r="J8" s="238"/>
      <c r="K8" s="238">
        <f>SUM(K9:K13)</f>
        <v>0</v>
      </c>
      <c r="L8" s="238"/>
      <c r="M8" s="238">
        <f>SUM(M9:M13)</f>
        <v>0</v>
      </c>
      <c r="N8" s="237"/>
      <c r="O8" s="237">
        <f>SUM(O9:O13)</f>
        <v>0</v>
      </c>
      <c r="P8" s="237"/>
      <c r="Q8" s="237">
        <f>SUM(Q9:Q13)</f>
        <v>12.829999999999998</v>
      </c>
      <c r="R8" s="238"/>
      <c r="S8" s="238"/>
      <c r="T8" s="239"/>
      <c r="U8" s="233"/>
      <c r="V8" s="233">
        <f>SUM(V9:V13)</f>
        <v>14.360000000000001</v>
      </c>
      <c r="W8" s="233"/>
      <c r="X8" s="233"/>
      <c r="Y8" s="233"/>
      <c r="AG8" t="s">
        <v>122</v>
      </c>
    </row>
    <row r="9" spans="1:60" outlineLevel="1" x14ac:dyDescent="0.2">
      <c r="A9" s="241">
        <v>1</v>
      </c>
      <c r="B9" s="242" t="s">
        <v>183</v>
      </c>
      <c r="C9" s="260" t="s">
        <v>184</v>
      </c>
      <c r="D9" s="243" t="s">
        <v>185</v>
      </c>
      <c r="E9" s="244">
        <v>21.4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0.33</v>
      </c>
      <c r="Q9" s="244">
        <f>ROUND(E9*P9,2)</f>
        <v>7.06</v>
      </c>
      <c r="R9" s="246"/>
      <c r="S9" s="246" t="s">
        <v>140</v>
      </c>
      <c r="T9" s="247" t="s">
        <v>140</v>
      </c>
      <c r="U9" s="231">
        <v>0.53</v>
      </c>
      <c r="V9" s="231">
        <f>ROUND(E9*U9,2)</f>
        <v>11.34</v>
      </c>
      <c r="W9" s="231"/>
      <c r="X9" s="231" t="s">
        <v>128</v>
      </c>
      <c r="Y9" s="231" t="s">
        <v>129</v>
      </c>
      <c r="Z9" s="210"/>
      <c r="AA9" s="210"/>
      <c r="AB9" s="210"/>
      <c r="AC9" s="210"/>
      <c r="AD9" s="210"/>
      <c r="AE9" s="210"/>
      <c r="AF9" s="210"/>
      <c r="AG9" s="210" t="s">
        <v>130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75" t="s">
        <v>186</v>
      </c>
      <c r="D10" s="270"/>
      <c r="E10" s="271">
        <v>21.4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0"/>
      <c r="AA10" s="210"/>
      <c r="AB10" s="210"/>
      <c r="AC10" s="210"/>
      <c r="AD10" s="210"/>
      <c r="AE10" s="210"/>
      <c r="AF10" s="210"/>
      <c r="AG10" s="210" t="s">
        <v>187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8">
        <v>2</v>
      </c>
      <c r="B11" s="249" t="s">
        <v>188</v>
      </c>
      <c r="C11" s="259" t="s">
        <v>189</v>
      </c>
      <c r="D11" s="250" t="s">
        <v>185</v>
      </c>
      <c r="E11" s="251">
        <v>11.4</v>
      </c>
      <c r="F11" s="252"/>
      <c r="G11" s="253">
        <f>ROUND(E11*F11,2)</f>
        <v>0</v>
      </c>
      <c r="H11" s="252"/>
      <c r="I11" s="253">
        <f>ROUND(E11*H11,2)</f>
        <v>0</v>
      </c>
      <c r="J11" s="252"/>
      <c r="K11" s="253">
        <f>ROUND(E11*J11,2)</f>
        <v>0</v>
      </c>
      <c r="L11" s="253">
        <v>21</v>
      </c>
      <c r="M11" s="253">
        <f>G11*(1+L11/100)</f>
        <v>0</v>
      </c>
      <c r="N11" s="251">
        <v>0</v>
      </c>
      <c r="O11" s="251">
        <f>ROUND(E11*N11,2)</f>
        <v>0</v>
      </c>
      <c r="P11" s="251">
        <v>0.11</v>
      </c>
      <c r="Q11" s="251">
        <f>ROUND(E11*P11,2)</f>
        <v>1.25</v>
      </c>
      <c r="R11" s="253"/>
      <c r="S11" s="253" t="s">
        <v>140</v>
      </c>
      <c r="T11" s="254" t="s">
        <v>140</v>
      </c>
      <c r="U11" s="231">
        <v>0.08</v>
      </c>
      <c r="V11" s="231">
        <f>ROUND(E11*U11,2)</f>
        <v>0.91</v>
      </c>
      <c r="W11" s="231"/>
      <c r="X11" s="231" t="s">
        <v>128</v>
      </c>
      <c r="Y11" s="231" t="s">
        <v>129</v>
      </c>
      <c r="Z11" s="210"/>
      <c r="AA11" s="210"/>
      <c r="AB11" s="210"/>
      <c r="AC11" s="210"/>
      <c r="AD11" s="210"/>
      <c r="AE11" s="210"/>
      <c r="AF11" s="210"/>
      <c r="AG11" s="210" t="s">
        <v>130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8">
        <v>3</v>
      </c>
      <c r="B12" s="249" t="s">
        <v>190</v>
      </c>
      <c r="C12" s="259" t="s">
        <v>191</v>
      </c>
      <c r="D12" s="250" t="s">
        <v>185</v>
      </c>
      <c r="E12" s="251">
        <v>4.5999999999999996</v>
      </c>
      <c r="F12" s="252"/>
      <c r="G12" s="253">
        <f>ROUND(E12*F12,2)</f>
        <v>0</v>
      </c>
      <c r="H12" s="252"/>
      <c r="I12" s="253">
        <f>ROUND(E12*H12,2)</f>
        <v>0</v>
      </c>
      <c r="J12" s="252"/>
      <c r="K12" s="253">
        <f>ROUND(E12*J12,2)</f>
        <v>0</v>
      </c>
      <c r="L12" s="253">
        <v>21</v>
      </c>
      <c r="M12" s="253">
        <f>G12*(1+L12/100)</f>
        <v>0</v>
      </c>
      <c r="N12" s="251">
        <v>0</v>
      </c>
      <c r="O12" s="251">
        <f>ROUND(E12*N12,2)</f>
        <v>0</v>
      </c>
      <c r="P12" s="251">
        <v>0.22</v>
      </c>
      <c r="Q12" s="251">
        <f>ROUND(E12*P12,2)</f>
        <v>1.01</v>
      </c>
      <c r="R12" s="253"/>
      <c r="S12" s="253" t="s">
        <v>140</v>
      </c>
      <c r="T12" s="254" t="s">
        <v>140</v>
      </c>
      <c r="U12" s="231">
        <v>0.12</v>
      </c>
      <c r="V12" s="231">
        <f>ROUND(E12*U12,2)</f>
        <v>0.55000000000000004</v>
      </c>
      <c r="W12" s="231"/>
      <c r="X12" s="231" t="s">
        <v>128</v>
      </c>
      <c r="Y12" s="231" t="s">
        <v>129</v>
      </c>
      <c r="Z12" s="210"/>
      <c r="AA12" s="210"/>
      <c r="AB12" s="210"/>
      <c r="AC12" s="210"/>
      <c r="AD12" s="210"/>
      <c r="AE12" s="210"/>
      <c r="AF12" s="210"/>
      <c r="AG12" s="210" t="s">
        <v>130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8">
        <v>4</v>
      </c>
      <c r="B13" s="249" t="s">
        <v>192</v>
      </c>
      <c r="C13" s="259" t="s">
        <v>193</v>
      </c>
      <c r="D13" s="250" t="s">
        <v>194</v>
      </c>
      <c r="E13" s="251">
        <v>13</v>
      </c>
      <c r="F13" s="252"/>
      <c r="G13" s="253">
        <f>ROUND(E13*F13,2)</f>
        <v>0</v>
      </c>
      <c r="H13" s="252"/>
      <c r="I13" s="253">
        <f>ROUND(E13*H13,2)</f>
        <v>0</v>
      </c>
      <c r="J13" s="252"/>
      <c r="K13" s="253">
        <f>ROUND(E13*J13,2)</f>
        <v>0</v>
      </c>
      <c r="L13" s="253">
        <v>21</v>
      </c>
      <c r="M13" s="253">
        <f>G13*(1+L13/100)</f>
        <v>0</v>
      </c>
      <c r="N13" s="251">
        <v>0</v>
      </c>
      <c r="O13" s="251">
        <f>ROUND(E13*N13,2)</f>
        <v>0</v>
      </c>
      <c r="P13" s="251">
        <v>0.27</v>
      </c>
      <c r="Q13" s="251">
        <f>ROUND(E13*P13,2)</f>
        <v>3.51</v>
      </c>
      <c r="R13" s="253"/>
      <c r="S13" s="253" t="s">
        <v>140</v>
      </c>
      <c r="T13" s="254" t="s">
        <v>140</v>
      </c>
      <c r="U13" s="231">
        <v>0.12</v>
      </c>
      <c r="V13" s="231">
        <f>ROUND(E13*U13,2)</f>
        <v>1.56</v>
      </c>
      <c r="W13" s="231"/>
      <c r="X13" s="231" t="s">
        <v>128</v>
      </c>
      <c r="Y13" s="231" t="s">
        <v>129</v>
      </c>
      <c r="Z13" s="210"/>
      <c r="AA13" s="210"/>
      <c r="AB13" s="210"/>
      <c r="AC13" s="210"/>
      <c r="AD13" s="210"/>
      <c r="AE13" s="210"/>
      <c r="AF13" s="210"/>
      <c r="AG13" s="210" t="s">
        <v>130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34" t="s">
        <v>121</v>
      </c>
      <c r="B14" s="235" t="s">
        <v>72</v>
      </c>
      <c r="C14" s="258" t="s">
        <v>73</v>
      </c>
      <c r="D14" s="236"/>
      <c r="E14" s="237"/>
      <c r="F14" s="238"/>
      <c r="G14" s="238">
        <f>SUMIF(AG15:AG32,"&lt;&gt;NOR",G15:G32)</f>
        <v>0</v>
      </c>
      <c r="H14" s="238"/>
      <c r="I14" s="238">
        <f>SUM(I15:I32)</f>
        <v>0</v>
      </c>
      <c r="J14" s="238"/>
      <c r="K14" s="238">
        <f>SUM(K15:K32)</f>
        <v>0</v>
      </c>
      <c r="L14" s="238"/>
      <c r="M14" s="238">
        <f>SUM(M15:M32)</f>
        <v>0</v>
      </c>
      <c r="N14" s="237"/>
      <c r="O14" s="237">
        <f>SUM(O15:O32)</f>
        <v>0</v>
      </c>
      <c r="P14" s="237"/>
      <c r="Q14" s="237">
        <f>SUM(Q15:Q32)</f>
        <v>0</v>
      </c>
      <c r="R14" s="238"/>
      <c r="S14" s="238"/>
      <c r="T14" s="239"/>
      <c r="U14" s="233"/>
      <c r="V14" s="233">
        <f>SUM(V15:V32)</f>
        <v>7.0200000000000005</v>
      </c>
      <c r="W14" s="233"/>
      <c r="X14" s="233"/>
      <c r="Y14" s="233"/>
      <c r="AG14" t="s">
        <v>122</v>
      </c>
    </row>
    <row r="15" spans="1:60" outlineLevel="1" x14ac:dyDescent="0.2">
      <c r="A15" s="241">
        <v>5</v>
      </c>
      <c r="B15" s="242" t="s">
        <v>195</v>
      </c>
      <c r="C15" s="260" t="s">
        <v>196</v>
      </c>
      <c r="D15" s="243" t="s">
        <v>197</v>
      </c>
      <c r="E15" s="244">
        <v>0.84499999999999997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0</v>
      </c>
      <c r="O15" s="244">
        <f>ROUND(E15*N15,2)</f>
        <v>0</v>
      </c>
      <c r="P15" s="244">
        <v>0</v>
      </c>
      <c r="Q15" s="244">
        <f>ROUND(E15*P15,2)</f>
        <v>0</v>
      </c>
      <c r="R15" s="246"/>
      <c r="S15" s="246" t="s">
        <v>140</v>
      </c>
      <c r="T15" s="247" t="s">
        <v>140</v>
      </c>
      <c r="U15" s="231">
        <v>1.548</v>
      </c>
      <c r="V15" s="231">
        <f>ROUND(E15*U15,2)</f>
        <v>1.31</v>
      </c>
      <c r="W15" s="231"/>
      <c r="X15" s="231" t="s">
        <v>128</v>
      </c>
      <c r="Y15" s="231" t="s">
        <v>129</v>
      </c>
      <c r="Z15" s="210"/>
      <c r="AA15" s="210"/>
      <c r="AB15" s="210"/>
      <c r="AC15" s="210"/>
      <c r="AD15" s="210"/>
      <c r="AE15" s="210"/>
      <c r="AF15" s="210"/>
      <c r="AG15" s="210" t="s">
        <v>130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75" t="s">
        <v>198</v>
      </c>
      <c r="D16" s="270"/>
      <c r="E16" s="271">
        <v>0.84499999999999997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31"/>
      <c r="Z16" s="210"/>
      <c r="AA16" s="210"/>
      <c r="AB16" s="210"/>
      <c r="AC16" s="210"/>
      <c r="AD16" s="210"/>
      <c r="AE16" s="210"/>
      <c r="AF16" s="210"/>
      <c r="AG16" s="210" t="s">
        <v>187</v>
      </c>
      <c r="AH16" s="210">
        <v>5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41">
        <v>6</v>
      </c>
      <c r="B17" s="242" t="s">
        <v>199</v>
      </c>
      <c r="C17" s="260" t="s">
        <v>200</v>
      </c>
      <c r="D17" s="243" t="s">
        <v>197</v>
      </c>
      <c r="E17" s="244">
        <v>1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6"/>
      <c r="S17" s="246" t="s">
        <v>140</v>
      </c>
      <c r="T17" s="247" t="s">
        <v>140</v>
      </c>
      <c r="U17" s="231">
        <v>0.77</v>
      </c>
      <c r="V17" s="231">
        <f>ROUND(E17*U17,2)</f>
        <v>0.77</v>
      </c>
      <c r="W17" s="231"/>
      <c r="X17" s="231" t="s">
        <v>128</v>
      </c>
      <c r="Y17" s="231" t="s">
        <v>129</v>
      </c>
      <c r="Z17" s="210"/>
      <c r="AA17" s="210"/>
      <c r="AB17" s="210"/>
      <c r="AC17" s="210"/>
      <c r="AD17" s="210"/>
      <c r="AE17" s="210"/>
      <c r="AF17" s="210"/>
      <c r="AG17" s="210" t="s">
        <v>130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75" t="s">
        <v>201</v>
      </c>
      <c r="D18" s="270"/>
      <c r="E18" s="271">
        <v>1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0"/>
      <c r="AA18" s="210"/>
      <c r="AB18" s="210"/>
      <c r="AC18" s="210"/>
      <c r="AD18" s="210"/>
      <c r="AE18" s="210"/>
      <c r="AF18" s="210"/>
      <c r="AG18" s="210" t="s">
        <v>187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1">
        <v>7</v>
      </c>
      <c r="B19" s="242" t="s">
        <v>202</v>
      </c>
      <c r="C19" s="260" t="s">
        <v>203</v>
      </c>
      <c r="D19" s="243" t="s">
        <v>197</v>
      </c>
      <c r="E19" s="244">
        <v>8.4499999999999993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6"/>
      <c r="S19" s="246" t="s">
        <v>140</v>
      </c>
      <c r="T19" s="247" t="s">
        <v>140</v>
      </c>
      <c r="U19" s="231">
        <v>0.42199999999999999</v>
      </c>
      <c r="V19" s="231">
        <f>ROUND(E19*U19,2)</f>
        <v>3.57</v>
      </c>
      <c r="W19" s="231"/>
      <c r="X19" s="231" t="s">
        <v>128</v>
      </c>
      <c r="Y19" s="231" t="s">
        <v>129</v>
      </c>
      <c r="Z19" s="210"/>
      <c r="AA19" s="210"/>
      <c r="AB19" s="210"/>
      <c r="AC19" s="210"/>
      <c r="AD19" s="210"/>
      <c r="AE19" s="210"/>
      <c r="AF19" s="210"/>
      <c r="AG19" s="210" t="s">
        <v>130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75" t="s">
        <v>204</v>
      </c>
      <c r="D20" s="270"/>
      <c r="E20" s="271">
        <v>8.91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31"/>
      <c r="Z20" s="210"/>
      <c r="AA20" s="210"/>
      <c r="AB20" s="210"/>
      <c r="AC20" s="210"/>
      <c r="AD20" s="210"/>
      <c r="AE20" s="210"/>
      <c r="AF20" s="210"/>
      <c r="AG20" s="210" t="s">
        <v>187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75" t="s">
        <v>205</v>
      </c>
      <c r="D21" s="270"/>
      <c r="E21" s="271">
        <v>-0.46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31"/>
      <c r="Z21" s="210"/>
      <c r="AA21" s="210"/>
      <c r="AB21" s="210"/>
      <c r="AC21" s="210"/>
      <c r="AD21" s="210"/>
      <c r="AE21" s="210"/>
      <c r="AF21" s="210"/>
      <c r="AG21" s="210" t="s">
        <v>187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1">
        <v>8</v>
      </c>
      <c r="B22" s="242" t="s">
        <v>206</v>
      </c>
      <c r="C22" s="260" t="s">
        <v>207</v>
      </c>
      <c r="D22" s="243" t="s">
        <v>197</v>
      </c>
      <c r="E22" s="244">
        <v>2.9575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6"/>
      <c r="S22" s="246" t="s">
        <v>140</v>
      </c>
      <c r="T22" s="247" t="s">
        <v>140</v>
      </c>
      <c r="U22" s="231">
        <v>0.09</v>
      </c>
      <c r="V22" s="231">
        <f>ROUND(E22*U22,2)</f>
        <v>0.27</v>
      </c>
      <c r="W22" s="231"/>
      <c r="X22" s="231" t="s">
        <v>128</v>
      </c>
      <c r="Y22" s="231" t="s">
        <v>129</v>
      </c>
      <c r="Z22" s="210"/>
      <c r="AA22" s="210"/>
      <c r="AB22" s="210"/>
      <c r="AC22" s="210"/>
      <c r="AD22" s="210"/>
      <c r="AE22" s="210"/>
      <c r="AF22" s="210"/>
      <c r="AG22" s="210" t="s">
        <v>130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27"/>
      <c r="B23" s="228"/>
      <c r="C23" s="275" t="s">
        <v>208</v>
      </c>
      <c r="D23" s="270"/>
      <c r="E23" s="271">
        <v>2.9575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31"/>
      <c r="Z23" s="210"/>
      <c r="AA23" s="210"/>
      <c r="AB23" s="210"/>
      <c r="AC23" s="210"/>
      <c r="AD23" s="210"/>
      <c r="AE23" s="210"/>
      <c r="AF23" s="210"/>
      <c r="AG23" s="210" t="s">
        <v>187</v>
      </c>
      <c r="AH23" s="210">
        <v>5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41">
        <v>9</v>
      </c>
      <c r="B24" s="242" t="s">
        <v>209</v>
      </c>
      <c r="C24" s="260" t="s">
        <v>210</v>
      </c>
      <c r="D24" s="243" t="s">
        <v>197</v>
      </c>
      <c r="E24" s="244">
        <v>8.4499999999999993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6"/>
      <c r="S24" s="246" t="s">
        <v>140</v>
      </c>
      <c r="T24" s="247" t="s">
        <v>140</v>
      </c>
      <c r="U24" s="231">
        <v>0.01</v>
      </c>
      <c r="V24" s="231">
        <f>ROUND(E24*U24,2)</f>
        <v>0.08</v>
      </c>
      <c r="W24" s="231"/>
      <c r="X24" s="231" t="s">
        <v>128</v>
      </c>
      <c r="Y24" s="231" t="s">
        <v>129</v>
      </c>
      <c r="Z24" s="210"/>
      <c r="AA24" s="210"/>
      <c r="AB24" s="210"/>
      <c r="AC24" s="210"/>
      <c r="AD24" s="210"/>
      <c r="AE24" s="210"/>
      <c r="AF24" s="210"/>
      <c r="AG24" s="210" t="s">
        <v>130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27"/>
      <c r="B25" s="228"/>
      <c r="C25" s="275" t="s">
        <v>211</v>
      </c>
      <c r="D25" s="270"/>
      <c r="E25" s="271">
        <v>8.4499999999999993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187</v>
      </c>
      <c r="AH25" s="210">
        <v>5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41">
        <v>10</v>
      </c>
      <c r="B26" s="242" t="s">
        <v>212</v>
      </c>
      <c r="C26" s="260" t="s">
        <v>213</v>
      </c>
      <c r="D26" s="243" t="s">
        <v>197</v>
      </c>
      <c r="E26" s="244">
        <v>8.4499999999999993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140</v>
      </c>
      <c r="T26" s="247" t="s">
        <v>140</v>
      </c>
      <c r="U26" s="231">
        <v>5.2999999999999999E-2</v>
      </c>
      <c r="V26" s="231">
        <f>ROUND(E26*U26,2)</f>
        <v>0.45</v>
      </c>
      <c r="W26" s="231"/>
      <c r="X26" s="231" t="s">
        <v>128</v>
      </c>
      <c r="Y26" s="231" t="s">
        <v>129</v>
      </c>
      <c r="Z26" s="210"/>
      <c r="AA26" s="210"/>
      <c r="AB26" s="210"/>
      <c r="AC26" s="210"/>
      <c r="AD26" s="210"/>
      <c r="AE26" s="210"/>
      <c r="AF26" s="210"/>
      <c r="AG26" s="210" t="s">
        <v>130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27"/>
      <c r="B27" s="228"/>
      <c r="C27" s="275" t="s">
        <v>214</v>
      </c>
      <c r="D27" s="270"/>
      <c r="E27" s="271">
        <v>8.4499999999999993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187</v>
      </c>
      <c r="AH27" s="210">
        <v>5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1">
        <v>11</v>
      </c>
      <c r="B28" s="242" t="s">
        <v>215</v>
      </c>
      <c r="C28" s="260" t="s">
        <v>216</v>
      </c>
      <c r="D28" s="243" t="s">
        <v>197</v>
      </c>
      <c r="E28" s="244">
        <v>8.4499999999999993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6"/>
      <c r="S28" s="246" t="s">
        <v>140</v>
      </c>
      <c r="T28" s="247" t="s">
        <v>140</v>
      </c>
      <c r="U28" s="231">
        <v>8.9999999999999993E-3</v>
      </c>
      <c r="V28" s="231">
        <f>ROUND(E28*U28,2)</f>
        <v>0.08</v>
      </c>
      <c r="W28" s="231"/>
      <c r="X28" s="231" t="s">
        <v>128</v>
      </c>
      <c r="Y28" s="231" t="s">
        <v>129</v>
      </c>
      <c r="Z28" s="210"/>
      <c r="AA28" s="210"/>
      <c r="AB28" s="210"/>
      <c r="AC28" s="210"/>
      <c r="AD28" s="210"/>
      <c r="AE28" s="210"/>
      <c r="AF28" s="210"/>
      <c r="AG28" s="210" t="s">
        <v>130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75" t="s">
        <v>214</v>
      </c>
      <c r="D29" s="270"/>
      <c r="E29" s="271">
        <v>8.4499999999999993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0"/>
      <c r="AA29" s="210"/>
      <c r="AB29" s="210"/>
      <c r="AC29" s="210"/>
      <c r="AD29" s="210"/>
      <c r="AE29" s="210"/>
      <c r="AF29" s="210"/>
      <c r="AG29" s="210" t="s">
        <v>187</v>
      </c>
      <c r="AH29" s="210">
        <v>5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8">
        <v>12</v>
      </c>
      <c r="B30" s="249" t="s">
        <v>217</v>
      </c>
      <c r="C30" s="259" t="s">
        <v>218</v>
      </c>
      <c r="D30" s="250" t="s">
        <v>185</v>
      </c>
      <c r="E30" s="251">
        <v>18</v>
      </c>
      <c r="F30" s="252"/>
      <c r="G30" s="253">
        <f>ROUND(E30*F30,2)</f>
        <v>0</v>
      </c>
      <c r="H30" s="252"/>
      <c r="I30" s="253">
        <f>ROUND(E30*H30,2)</f>
        <v>0</v>
      </c>
      <c r="J30" s="252"/>
      <c r="K30" s="253">
        <f>ROUND(E30*J30,2)</f>
        <v>0</v>
      </c>
      <c r="L30" s="253">
        <v>21</v>
      </c>
      <c r="M30" s="253">
        <f>G30*(1+L30/100)</f>
        <v>0</v>
      </c>
      <c r="N30" s="251">
        <v>0</v>
      </c>
      <c r="O30" s="251">
        <f>ROUND(E30*N30,2)</f>
        <v>0</v>
      </c>
      <c r="P30" s="251">
        <v>0</v>
      </c>
      <c r="Q30" s="251">
        <f>ROUND(E30*P30,2)</f>
        <v>0</v>
      </c>
      <c r="R30" s="253"/>
      <c r="S30" s="253" t="s">
        <v>140</v>
      </c>
      <c r="T30" s="254" t="s">
        <v>140</v>
      </c>
      <c r="U30" s="231">
        <v>2.7E-2</v>
      </c>
      <c r="V30" s="231">
        <f>ROUND(E30*U30,2)</f>
        <v>0.49</v>
      </c>
      <c r="W30" s="231"/>
      <c r="X30" s="231" t="s">
        <v>128</v>
      </c>
      <c r="Y30" s="231" t="s">
        <v>129</v>
      </c>
      <c r="Z30" s="210"/>
      <c r="AA30" s="210"/>
      <c r="AB30" s="210"/>
      <c r="AC30" s="210"/>
      <c r="AD30" s="210"/>
      <c r="AE30" s="210"/>
      <c r="AF30" s="210"/>
      <c r="AG30" s="210" t="s">
        <v>130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1" x14ac:dyDescent="0.2">
      <c r="A31" s="241">
        <v>13</v>
      </c>
      <c r="B31" s="242" t="s">
        <v>219</v>
      </c>
      <c r="C31" s="260" t="s">
        <v>220</v>
      </c>
      <c r="D31" s="243" t="s">
        <v>197</v>
      </c>
      <c r="E31" s="244">
        <v>8.4499999999999993</v>
      </c>
      <c r="F31" s="245"/>
      <c r="G31" s="246">
        <f>ROUND(E31*F31,2)</f>
        <v>0</v>
      </c>
      <c r="H31" s="245"/>
      <c r="I31" s="246">
        <f>ROUND(E31*H31,2)</f>
        <v>0</v>
      </c>
      <c r="J31" s="245"/>
      <c r="K31" s="246">
        <f>ROUND(E31*J31,2)</f>
        <v>0</v>
      </c>
      <c r="L31" s="246">
        <v>21</v>
      </c>
      <c r="M31" s="246">
        <f>G31*(1+L31/100)</f>
        <v>0</v>
      </c>
      <c r="N31" s="244">
        <v>0</v>
      </c>
      <c r="O31" s="244">
        <f>ROUND(E31*N31,2)</f>
        <v>0</v>
      </c>
      <c r="P31" s="244">
        <v>0</v>
      </c>
      <c r="Q31" s="244">
        <f>ROUND(E31*P31,2)</f>
        <v>0</v>
      </c>
      <c r="R31" s="246"/>
      <c r="S31" s="246" t="s">
        <v>140</v>
      </c>
      <c r="T31" s="247" t="s">
        <v>140</v>
      </c>
      <c r="U31" s="231">
        <v>0</v>
      </c>
      <c r="V31" s="231">
        <f>ROUND(E31*U31,2)</f>
        <v>0</v>
      </c>
      <c r="W31" s="231"/>
      <c r="X31" s="231" t="s">
        <v>128</v>
      </c>
      <c r="Y31" s="231" t="s">
        <v>129</v>
      </c>
      <c r="Z31" s="210"/>
      <c r="AA31" s="210"/>
      <c r="AB31" s="210"/>
      <c r="AC31" s="210"/>
      <c r="AD31" s="210"/>
      <c r="AE31" s="210"/>
      <c r="AF31" s="210"/>
      <c r="AG31" s="210" t="s">
        <v>130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27"/>
      <c r="B32" s="228"/>
      <c r="C32" s="275" t="s">
        <v>214</v>
      </c>
      <c r="D32" s="270"/>
      <c r="E32" s="271">
        <v>8.4499999999999993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0"/>
      <c r="AA32" s="210"/>
      <c r="AB32" s="210"/>
      <c r="AC32" s="210"/>
      <c r="AD32" s="210"/>
      <c r="AE32" s="210"/>
      <c r="AF32" s="210"/>
      <c r="AG32" s="210" t="s">
        <v>187</v>
      </c>
      <c r="AH32" s="210">
        <v>5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">
      <c r="A33" s="234" t="s">
        <v>121</v>
      </c>
      <c r="B33" s="235" t="s">
        <v>74</v>
      </c>
      <c r="C33" s="258" t="s">
        <v>75</v>
      </c>
      <c r="D33" s="236"/>
      <c r="E33" s="237"/>
      <c r="F33" s="238"/>
      <c r="G33" s="238">
        <f>SUMIF(AG34:AG58,"&lt;&gt;NOR",G34:G58)</f>
        <v>0</v>
      </c>
      <c r="H33" s="238"/>
      <c r="I33" s="238">
        <f>SUM(I34:I58)</f>
        <v>0</v>
      </c>
      <c r="J33" s="238"/>
      <c r="K33" s="238">
        <f>SUM(K34:K58)</f>
        <v>0</v>
      </c>
      <c r="L33" s="238"/>
      <c r="M33" s="238">
        <f>SUM(M34:M58)</f>
        <v>0</v>
      </c>
      <c r="N33" s="237"/>
      <c r="O33" s="237">
        <f>SUM(O34:O58)</f>
        <v>15.91</v>
      </c>
      <c r="P33" s="237"/>
      <c r="Q33" s="237">
        <f>SUM(Q34:Q58)</f>
        <v>0</v>
      </c>
      <c r="R33" s="238"/>
      <c r="S33" s="238"/>
      <c r="T33" s="239"/>
      <c r="U33" s="233"/>
      <c r="V33" s="233">
        <f>SUM(V34:V58)</f>
        <v>17.66</v>
      </c>
      <c r="W33" s="233"/>
      <c r="X33" s="233"/>
      <c r="Y33" s="233"/>
      <c r="AG33" t="s">
        <v>122</v>
      </c>
    </row>
    <row r="34" spans="1:60" outlineLevel="1" x14ac:dyDescent="0.2">
      <c r="A34" s="241">
        <v>14</v>
      </c>
      <c r="B34" s="242" t="s">
        <v>221</v>
      </c>
      <c r="C34" s="260" t="s">
        <v>222</v>
      </c>
      <c r="D34" s="243" t="s">
        <v>185</v>
      </c>
      <c r="E34" s="244">
        <v>64.599999999999994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6"/>
      <c r="S34" s="246" t="s">
        <v>140</v>
      </c>
      <c r="T34" s="247" t="s">
        <v>140</v>
      </c>
      <c r="U34" s="231">
        <v>2.1000000000000001E-2</v>
      </c>
      <c r="V34" s="231">
        <f>ROUND(E34*U34,2)</f>
        <v>1.36</v>
      </c>
      <c r="W34" s="231"/>
      <c r="X34" s="231" t="s">
        <v>128</v>
      </c>
      <c r="Y34" s="231" t="s">
        <v>129</v>
      </c>
      <c r="Z34" s="210"/>
      <c r="AA34" s="210"/>
      <c r="AB34" s="210"/>
      <c r="AC34" s="210"/>
      <c r="AD34" s="210"/>
      <c r="AE34" s="210"/>
      <c r="AF34" s="210"/>
      <c r="AG34" s="210" t="s">
        <v>130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75" t="s">
        <v>223</v>
      </c>
      <c r="D35" s="270"/>
      <c r="E35" s="271">
        <v>64.599999999999994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31"/>
      <c r="Z35" s="210"/>
      <c r="AA35" s="210"/>
      <c r="AB35" s="210"/>
      <c r="AC35" s="210"/>
      <c r="AD35" s="210"/>
      <c r="AE35" s="210"/>
      <c r="AF35" s="210"/>
      <c r="AG35" s="210" t="s">
        <v>187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1">
        <v>15</v>
      </c>
      <c r="B36" s="242" t="s">
        <v>224</v>
      </c>
      <c r="C36" s="260" t="s">
        <v>225</v>
      </c>
      <c r="D36" s="243" t="s">
        <v>185</v>
      </c>
      <c r="E36" s="244">
        <v>64.599999999999994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0</v>
      </c>
      <c r="O36" s="244">
        <f>ROUND(E36*N36,2)</f>
        <v>0</v>
      </c>
      <c r="P36" s="244">
        <v>0</v>
      </c>
      <c r="Q36" s="244">
        <f>ROUND(E36*P36,2)</f>
        <v>0</v>
      </c>
      <c r="R36" s="246"/>
      <c r="S36" s="246" t="s">
        <v>140</v>
      </c>
      <c r="T36" s="247" t="s">
        <v>140</v>
      </c>
      <c r="U36" s="231">
        <v>0.13</v>
      </c>
      <c r="V36" s="231">
        <f>ROUND(E36*U36,2)</f>
        <v>8.4</v>
      </c>
      <c r="W36" s="231"/>
      <c r="X36" s="231" t="s">
        <v>128</v>
      </c>
      <c r="Y36" s="231" t="s">
        <v>129</v>
      </c>
      <c r="Z36" s="210"/>
      <c r="AA36" s="210"/>
      <c r="AB36" s="210"/>
      <c r="AC36" s="210"/>
      <c r="AD36" s="210"/>
      <c r="AE36" s="210"/>
      <c r="AF36" s="210"/>
      <c r="AG36" s="210" t="s">
        <v>226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75" t="s">
        <v>227</v>
      </c>
      <c r="D37" s="270"/>
      <c r="E37" s="271">
        <v>64.599999999999994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31"/>
      <c r="Z37" s="210"/>
      <c r="AA37" s="210"/>
      <c r="AB37" s="210"/>
      <c r="AC37" s="210"/>
      <c r="AD37" s="210"/>
      <c r="AE37" s="210"/>
      <c r="AF37" s="210"/>
      <c r="AG37" s="210" t="s">
        <v>187</v>
      </c>
      <c r="AH37" s="210">
        <v>5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1">
        <v>16</v>
      </c>
      <c r="B38" s="242" t="s">
        <v>228</v>
      </c>
      <c r="C38" s="260" t="s">
        <v>229</v>
      </c>
      <c r="D38" s="243" t="s">
        <v>185</v>
      </c>
      <c r="E38" s="244">
        <v>64.599999999999994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4">
        <v>0</v>
      </c>
      <c r="O38" s="244">
        <f>ROUND(E38*N38,2)</f>
        <v>0</v>
      </c>
      <c r="P38" s="244">
        <v>0</v>
      </c>
      <c r="Q38" s="244">
        <f>ROUND(E38*P38,2)</f>
        <v>0</v>
      </c>
      <c r="R38" s="246"/>
      <c r="S38" s="246" t="s">
        <v>140</v>
      </c>
      <c r="T38" s="247" t="s">
        <v>140</v>
      </c>
      <c r="U38" s="231">
        <v>0.09</v>
      </c>
      <c r="V38" s="231">
        <f>ROUND(E38*U38,2)</f>
        <v>5.81</v>
      </c>
      <c r="W38" s="231"/>
      <c r="X38" s="231" t="s">
        <v>128</v>
      </c>
      <c r="Y38" s="231" t="s">
        <v>129</v>
      </c>
      <c r="Z38" s="210"/>
      <c r="AA38" s="210"/>
      <c r="AB38" s="210"/>
      <c r="AC38" s="210"/>
      <c r="AD38" s="210"/>
      <c r="AE38" s="210"/>
      <c r="AF38" s="210"/>
      <c r="AG38" s="210" t="s">
        <v>130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27"/>
      <c r="B39" s="228"/>
      <c r="C39" s="275" t="s">
        <v>227</v>
      </c>
      <c r="D39" s="270"/>
      <c r="E39" s="271">
        <v>64.599999999999994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0"/>
      <c r="AA39" s="210"/>
      <c r="AB39" s="210"/>
      <c r="AC39" s="210"/>
      <c r="AD39" s="210"/>
      <c r="AE39" s="210"/>
      <c r="AF39" s="210"/>
      <c r="AG39" s="210" t="s">
        <v>187</v>
      </c>
      <c r="AH39" s="210">
        <v>5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1">
        <v>17</v>
      </c>
      <c r="B40" s="242" t="s">
        <v>230</v>
      </c>
      <c r="C40" s="260" t="s">
        <v>231</v>
      </c>
      <c r="D40" s="243" t="s">
        <v>185</v>
      </c>
      <c r="E40" s="244">
        <v>64.599999999999994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4">
        <v>0</v>
      </c>
      <c r="O40" s="244">
        <f>ROUND(E40*N40,2)</f>
        <v>0</v>
      </c>
      <c r="P40" s="244">
        <v>0</v>
      </c>
      <c r="Q40" s="244">
        <f>ROUND(E40*P40,2)</f>
        <v>0</v>
      </c>
      <c r="R40" s="246"/>
      <c r="S40" s="246" t="s">
        <v>140</v>
      </c>
      <c r="T40" s="247" t="s">
        <v>140</v>
      </c>
      <c r="U40" s="231">
        <v>1E-3</v>
      </c>
      <c r="V40" s="231">
        <f>ROUND(E40*U40,2)</f>
        <v>0.06</v>
      </c>
      <c r="W40" s="231"/>
      <c r="X40" s="231" t="s">
        <v>128</v>
      </c>
      <c r="Y40" s="231" t="s">
        <v>129</v>
      </c>
      <c r="Z40" s="210"/>
      <c r="AA40" s="210"/>
      <c r="AB40" s="210"/>
      <c r="AC40" s="210"/>
      <c r="AD40" s="210"/>
      <c r="AE40" s="210"/>
      <c r="AF40" s="210"/>
      <c r="AG40" s="210" t="s">
        <v>130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27"/>
      <c r="B41" s="228"/>
      <c r="C41" s="275" t="s">
        <v>227</v>
      </c>
      <c r="D41" s="270"/>
      <c r="E41" s="271">
        <v>64.599999999999994</v>
      </c>
      <c r="F41" s="231"/>
      <c r="G41" s="231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31"/>
      <c r="Z41" s="210"/>
      <c r="AA41" s="210"/>
      <c r="AB41" s="210"/>
      <c r="AC41" s="210"/>
      <c r="AD41" s="210"/>
      <c r="AE41" s="210"/>
      <c r="AF41" s="210"/>
      <c r="AG41" s="210" t="s">
        <v>187</v>
      </c>
      <c r="AH41" s="210">
        <v>5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1">
        <v>18</v>
      </c>
      <c r="B42" s="242" t="s">
        <v>232</v>
      </c>
      <c r="C42" s="260" t="s">
        <v>233</v>
      </c>
      <c r="D42" s="243" t="s">
        <v>185</v>
      </c>
      <c r="E42" s="244">
        <v>64.599999999999994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4">
        <v>0</v>
      </c>
      <c r="O42" s="244">
        <f>ROUND(E42*N42,2)</f>
        <v>0</v>
      </c>
      <c r="P42" s="244">
        <v>0</v>
      </c>
      <c r="Q42" s="244">
        <f>ROUND(E42*P42,2)</f>
        <v>0</v>
      </c>
      <c r="R42" s="246"/>
      <c r="S42" s="246" t="s">
        <v>140</v>
      </c>
      <c r="T42" s="247" t="s">
        <v>140</v>
      </c>
      <c r="U42" s="231">
        <v>1.4999999999999999E-2</v>
      </c>
      <c r="V42" s="231">
        <f>ROUND(E42*U42,2)</f>
        <v>0.97</v>
      </c>
      <c r="W42" s="231"/>
      <c r="X42" s="231" t="s">
        <v>128</v>
      </c>
      <c r="Y42" s="231" t="s">
        <v>129</v>
      </c>
      <c r="Z42" s="210"/>
      <c r="AA42" s="210"/>
      <c r="AB42" s="210"/>
      <c r="AC42" s="210"/>
      <c r="AD42" s="210"/>
      <c r="AE42" s="210"/>
      <c r="AF42" s="210"/>
      <c r="AG42" s="210" t="s">
        <v>130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27"/>
      <c r="B43" s="228"/>
      <c r="C43" s="275" t="s">
        <v>227</v>
      </c>
      <c r="D43" s="270"/>
      <c r="E43" s="271">
        <v>64.599999999999994</v>
      </c>
      <c r="F43" s="231"/>
      <c r="G43" s="231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31"/>
      <c r="Z43" s="210"/>
      <c r="AA43" s="210"/>
      <c r="AB43" s="210"/>
      <c r="AC43" s="210"/>
      <c r="AD43" s="210"/>
      <c r="AE43" s="210"/>
      <c r="AF43" s="210"/>
      <c r="AG43" s="210" t="s">
        <v>187</v>
      </c>
      <c r="AH43" s="210">
        <v>5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1">
        <v>19</v>
      </c>
      <c r="B44" s="242" t="s">
        <v>234</v>
      </c>
      <c r="C44" s="260" t="s">
        <v>235</v>
      </c>
      <c r="D44" s="243" t="s">
        <v>185</v>
      </c>
      <c r="E44" s="244">
        <v>64.599999999999994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6"/>
      <c r="S44" s="246" t="s">
        <v>140</v>
      </c>
      <c r="T44" s="247" t="s">
        <v>140</v>
      </c>
      <c r="U44" s="231">
        <v>1E-3</v>
      </c>
      <c r="V44" s="231">
        <f>ROUND(E44*U44,2)</f>
        <v>0.06</v>
      </c>
      <c r="W44" s="231"/>
      <c r="X44" s="231" t="s">
        <v>128</v>
      </c>
      <c r="Y44" s="231" t="s">
        <v>129</v>
      </c>
      <c r="Z44" s="210"/>
      <c r="AA44" s="210"/>
      <c r="AB44" s="210"/>
      <c r="AC44" s="210"/>
      <c r="AD44" s="210"/>
      <c r="AE44" s="210"/>
      <c r="AF44" s="210"/>
      <c r="AG44" s="210" t="s">
        <v>130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27"/>
      <c r="B45" s="228"/>
      <c r="C45" s="275" t="s">
        <v>227</v>
      </c>
      <c r="D45" s="270"/>
      <c r="E45" s="271">
        <v>64.599999999999994</v>
      </c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31"/>
      <c r="Z45" s="210"/>
      <c r="AA45" s="210"/>
      <c r="AB45" s="210"/>
      <c r="AC45" s="210"/>
      <c r="AD45" s="210"/>
      <c r="AE45" s="210"/>
      <c r="AF45" s="210"/>
      <c r="AG45" s="210" t="s">
        <v>187</v>
      </c>
      <c r="AH45" s="210">
        <v>5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1">
        <v>20</v>
      </c>
      <c r="B46" s="242" t="s">
        <v>236</v>
      </c>
      <c r="C46" s="260" t="s">
        <v>237</v>
      </c>
      <c r="D46" s="243" t="s">
        <v>185</v>
      </c>
      <c r="E46" s="244">
        <v>64.599999999999994</v>
      </c>
      <c r="F46" s="245"/>
      <c r="G46" s="246">
        <f>ROUND(E46*F46,2)</f>
        <v>0</v>
      </c>
      <c r="H46" s="245"/>
      <c r="I46" s="246">
        <f>ROUND(E46*H46,2)</f>
        <v>0</v>
      </c>
      <c r="J46" s="245"/>
      <c r="K46" s="246">
        <f>ROUND(E46*J46,2)</f>
        <v>0</v>
      </c>
      <c r="L46" s="246">
        <v>21</v>
      </c>
      <c r="M46" s="246">
        <f>G46*(1+L46/100)</f>
        <v>0</v>
      </c>
      <c r="N46" s="244">
        <v>0</v>
      </c>
      <c r="O46" s="244">
        <f>ROUND(E46*N46,2)</f>
        <v>0</v>
      </c>
      <c r="P46" s="244">
        <v>0</v>
      </c>
      <c r="Q46" s="244">
        <f>ROUND(E46*P46,2)</f>
        <v>0</v>
      </c>
      <c r="R46" s="246"/>
      <c r="S46" s="246" t="s">
        <v>140</v>
      </c>
      <c r="T46" s="247" t="s">
        <v>140</v>
      </c>
      <c r="U46" s="231">
        <v>3.5000000000000001E-3</v>
      </c>
      <c r="V46" s="231">
        <f>ROUND(E46*U46,2)</f>
        <v>0.23</v>
      </c>
      <c r="W46" s="231"/>
      <c r="X46" s="231" t="s">
        <v>128</v>
      </c>
      <c r="Y46" s="231" t="s">
        <v>129</v>
      </c>
      <c r="Z46" s="210"/>
      <c r="AA46" s="210"/>
      <c r="AB46" s="210"/>
      <c r="AC46" s="210"/>
      <c r="AD46" s="210"/>
      <c r="AE46" s="210"/>
      <c r="AF46" s="210"/>
      <c r="AG46" s="210" t="s">
        <v>130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27"/>
      <c r="B47" s="228"/>
      <c r="C47" s="275" t="s">
        <v>227</v>
      </c>
      <c r="D47" s="270"/>
      <c r="E47" s="271">
        <v>64.599999999999994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31"/>
      <c r="Z47" s="210"/>
      <c r="AA47" s="210"/>
      <c r="AB47" s="210"/>
      <c r="AC47" s="210"/>
      <c r="AD47" s="210"/>
      <c r="AE47" s="210"/>
      <c r="AF47" s="210"/>
      <c r="AG47" s="210" t="s">
        <v>187</v>
      </c>
      <c r="AH47" s="210">
        <v>5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1">
        <v>21</v>
      </c>
      <c r="B48" s="242" t="s">
        <v>238</v>
      </c>
      <c r="C48" s="260" t="s">
        <v>239</v>
      </c>
      <c r="D48" s="243" t="s">
        <v>185</v>
      </c>
      <c r="E48" s="244">
        <v>64.599999999999994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4">
        <v>0</v>
      </c>
      <c r="O48" s="244">
        <f>ROUND(E48*N48,2)</f>
        <v>0</v>
      </c>
      <c r="P48" s="244">
        <v>0</v>
      </c>
      <c r="Q48" s="244">
        <f>ROUND(E48*P48,2)</f>
        <v>0</v>
      </c>
      <c r="R48" s="246"/>
      <c r="S48" s="246" t="s">
        <v>140</v>
      </c>
      <c r="T48" s="247" t="s">
        <v>140</v>
      </c>
      <c r="U48" s="231">
        <v>1.0999999999999999E-2</v>
      </c>
      <c r="V48" s="231">
        <f>ROUND(E48*U48,2)</f>
        <v>0.71</v>
      </c>
      <c r="W48" s="231"/>
      <c r="X48" s="231" t="s">
        <v>128</v>
      </c>
      <c r="Y48" s="231" t="s">
        <v>129</v>
      </c>
      <c r="Z48" s="210"/>
      <c r="AA48" s="210"/>
      <c r="AB48" s="210"/>
      <c r="AC48" s="210"/>
      <c r="AD48" s="210"/>
      <c r="AE48" s="210"/>
      <c r="AF48" s="210"/>
      <c r="AG48" s="210" t="s">
        <v>130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27"/>
      <c r="B49" s="228"/>
      <c r="C49" s="275" t="s">
        <v>227</v>
      </c>
      <c r="D49" s="270"/>
      <c r="E49" s="271">
        <v>64.599999999999994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0"/>
      <c r="AA49" s="210"/>
      <c r="AB49" s="210"/>
      <c r="AC49" s="210"/>
      <c r="AD49" s="210"/>
      <c r="AE49" s="210"/>
      <c r="AF49" s="210"/>
      <c r="AG49" s="210" t="s">
        <v>187</v>
      </c>
      <c r="AH49" s="210">
        <v>5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1">
        <v>22</v>
      </c>
      <c r="B50" s="242" t="s">
        <v>240</v>
      </c>
      <c r="C50" s="260" t="s">
        <v>241</v>
      </c>
      <c r="D50" s="243" t="s">
        <v>185</v>
      </c>
      <c r="E50" s="244">
        <v>64.599999999999994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4">
        <v>0</v>
      </c>
      <c r="O50" s="244">
        <f>ROUND(E50*N50,2)</f>
        <v>0</v>
      </c>
      <c r="P50" s="244">
        <v>0</v>
      </c>
      <c r="Q50" s="244">
        <f>ROUND(E50*P50,2)</f>
        <v>0</v>
      </c>
      <c r="R50" s="246"/>
      <c r="S50" s="246" t="s">
        <v>140</v>
      </c>
      <c r="T50" s="247" t="s">
        <v>140</v>
      </c>
      <c r="U50" s="231">
        <v>1E-3</v>
      </c>
      <c r="V50" s="231">
        <f>ROUND(E50*U50,2)</f>
        <v>0.06</v>
      </c>
      <c r="W50" s="231"/>
      <c r="X50" s="231" t="s">
        <v>128</v>
      </c>
      <c r="Y50" s="231" t="s">
        <v>129</v>
      </c>
      <c r="Z50" s="210"/>
      <c r="AA50" s="210"/>
      <c r="AB50" s="210"/>
      <c r="AC50" s="210"/>
      <c r="AD50" s="210"/>
      <c r="AE50" s="210"/>
      <c r="AF50" s="210"/>
      <c r="AG50" s="210" t="s">
        <v>130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27"/>
      <c r="B51" s="228"/>
      <c r="C51" s="275" t="s">
        <v>227</v>
      </c>
      <c r="D51" s="270"/>
      <c r="E51" s="271">
        <v>64.599999999999994</v>
      </c>
      <c r="F51" s="231"/>
      <c r="G51" s="23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31"/>
      <c r="Z51" s="210"/>
      <c r="AA51" s="210"/>
      <c r="AB51" s="210"/>
      <c r="AC51" s="210"/>
      <c r="AD51" s="210"/>
      <c r="AE51" s="210"/>
      <c r="AF51" s="210"/>
      <c r="AG51" s="210" t="s">
        <v>187</v>
      </c>
      <c r="AH51" s="210">
        <v>5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41">
        <v>23</v>
      </c>
      <c r="B52" s="242" t="s">
        <v>242</v>
      </c>
      <c r="C52" s="260" t="s">
        <v>243</v>
      </c>
      <c r="D52" s="243" t="s">
        <v>244</v>
      </c>
      <c r="E52" s="244">
        <v>1.615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4">
        <v>1E-3</v>
      </c>
      <c r="O52" s="244">
        <f>ROUND(E52*N52,2)</f>
        <v>0</v>
      </c>
      <c r="P52" s="244">
        <v>0</v>
      </c>
      <c r="Q52" s="244">
        <f>ROUND(E52*P52,2)</f>
        <v>0</v>
      </c>
      <c r="R52" s="246" t="s">
        <v>245</v>
      </c>
      <c r="S52" s="246" t="s">
        <v>140</v>
      </c>
      <c r="T52" s="247" t="s">
        <v>140</v>
      </c>
      <c r="U52" s="231">
        <v>0</v>
      </c>
      <c r="V52" s="231">
        <f>ROUND(E52*U52,2)</f>
        <v>0</v>
      </c>
      <c r="W52" s="231"/>
      <c r="X52" s="231" t="s">
        <v>246</v>
      </c>
      <c r="Y52" s="231" t="s">
        <v>129</v>
      </c>
      <c r="Z52" s="210"/>
      <c r="AA52" s="210"/>
      <c r="AB52" s="210"/>
      <c r="AC52" s="210"/>
      <c r="AD52" s="210"/>
      <c r="AE52" s="210"/>
      <c r="AF52" s="210"/>
      <c r="AG52" s="210" t="s">
        <v>247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27"/>
      <c r="B53" s="228"/>
      <c r="C53" s="275" t="s">
        <v>248</v>
      </c>
      <c r="D53" s="270"/>
      <c r="E53" s="271">
        <v>1.615</v>
      </c>
      <c r="F53" s="231"/>
      <c r="G53" s="23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31"/>
      <c r="Z53" s="210"/>
      <c r="AA53" s="210"/>
      <c r="AB53" s="210"/>
      <c r="AC53" s="210"/>
      <c r="AD53" s="210"/>
      <c r="AE53" s="210"/>
      <c r="AF53" s="210"/>
      <c r="AG53" s="210" t="s">
        <v>187</v>
      </c>
      <c r="AH53" s="210">
        <v>5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1">
        <v>24</v>
      </c>
      <c r="B54" s="242" t="s">
        <v>249</v>
      </c>
      <c r="C54" s="260" t="s">
        <v>250</v>
      </c>
      <c r="D54" s="243" t="s">
        <v>197</v>
      </c>
      <c r="E54" s="244">
        <v>9.5259999999999998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4">
        <v>1.67</v>
      </c>
      <c r="O54" s="244">
        <f>ROUND(E54*N54,2)</f>
        <v>15.91</v>
      </c>
      <c r="P54" s="244">
        <v>0</v>
      </c>
      <c r="Q54" s="244">
        <f>ROUND(E54*P54,2)</f>
        <v>0</v>
      </c>
      <c r="R54" s="246"/>
      <c r="S54" s="246" t="s">
        <v>126</v>
      </c>
      <c r="T54" s="247" t="s">
        <v>127</v>
      </c>
      <c r="U54" s="231">
        <v>0</v>
      </c>
      <c r="V54" s="231">
        <f>ROUND(E54*U54,2)</f>
        <v>0</v>
      </c>
      <c r="W54" s="231"/>
      <c r="X54" s="231" t="s">
        <v>246</v>
      </c>
      <c r="Y54" s="231" t="s">
        <v>129</v>
      </c>
      <c r="Z54" s="210"/>
      <c r="AA54" s="210"/>
      <c r="AB54" s="210"/>
      <c r="AC54" s="210"/>
      <c r="AD54" s="210"/>
      <c r="AE54" s="210"/>
      <c r="AF54" s="210"/>
      <c r="AG54" s="210" t="s">
        <v>247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27"/>
      <c r="B55" s="228"/>
      <c r="C55" s="275" t="s">
        <v>251</v>
      </c>
      <c r="D55" s="270"/>
      <c r="E55" s="271">
        <v>6.46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31"/>
      <c r="Z55" s="210"/>
      <c r="AA55" s="210"/>
      <c r="AB55" s="210"/>
      <c r="AC55" s="210"/>
      <c r="AD55" s="210"/>
      <c r="AE55" s="210"/>
      <c r="AF55" s="210"/>
      <c r="AG55" s="210" t="s">
        <v>187</v>
      </c>
      <c r="AH55" s="210">
        <v>5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27"/>
      <c r="B56" s="228"/>
      <c r="C56" s="275" t="s">
        <v>252</v>
      </c>
      <c r="D56" s="270"/>
      <c r="E56" s="271">
        <v>3.0659999999999998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31"/>
      <c r="Z56" s="210"/>
      <c r="AA56" s="210"/>
      <c r="AB56" s="210"/>
      <c r="AC56" s="210"/>
      <c r="AD56" s="210"/>
      <c r="AE56" s="210"/>
      <c r="AF56" s="210"/>
      <c r="AG56" s="210" t="s">
        <v>187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41">
        <v>25</v>
      </c>
      <c r="B57" s="242" t="s">
        <v>253</v>
      </c>
      <c r="C57" s="260" t="s">
        <v>254</v>
      </c>
      <c r="D57" s="243" t="s">
        <v>255</v>
      </c>
      <c r="E57" s="244">
        <v>0.1938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4">
        <v>1E-3</v>
      </c>
      <c r="O57" s="244">
        <f>ROUND(E57*N57,2)</f>
        <v>0</v>
      </c>
      <c r="P57" s="244">
        <v>0</v>
      </c>
      <c r="Q57" s="244">
        <f>ROUND(E57*P57,2)</f>
        <v>0</v>
      </c>
      <c r="R57" s="246" t="s">
        <v>245</v>
      </c>
      <c r="S57" s="246" t="s">
        <v>140</v>
      </c>
      <c r="T57" s="247" t="s">
        <v>140</v>
      </c>
      <c r="U57" s="231">
        <v>0</v>
      </c>
      <c r="V57" s="231">
        <f>ROUND(E57*U57,2)</f>
        <v>0</v>
      </c>
      <c r="W57" s="231"/>
      <c r="X57" s="231" t="s">
        <v>246</v>
      </c>
      <c r="Y57" s="231" t="s">
        <v>129</v>
      </c>
      <c r="Z57" s="210"/>
      <c r="AA57" s="210"/>
      <c r="AB57" s="210"/>
      <c r="AC57" s="210"/>
      <c r="AD57" s="210"/>
      <c r="AE57" s="210"/>
      <c r="AF57" s="210"/>
      <c r="AG57" s="210" t="s">
        <v>256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27"/>
      <c r="B58" s="228"/>
      <c r="C58" s="275" t="s">
        <v>257</v>
      </c>
      <c r="D58" s="270"/>
      <c r="E58" s="271">
        <v>0.1938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0"/>
      <c r="AA58" s="210"/>
      <c r="AB58" s="210"/>
      <c r="AC58" s="210"/>
      <c r="AD58" s="210"/>
      <c r="AE58" s="210"/>
      <c r="AF58" s="210"/>
      <c r="AG58" s="210" t="s">
        <v>187</v>
      </c>
      <c r="AH58" s="210">
        <v>5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5.5" x14ac:dyDescent="0.2">
      <c r="A59" s="234" t="s">
        <v>121</v>
      </c>
      <c r="B59" s="235" t="s">
        <v>76</v>
      </c>
      <c r="C59" s="258" t="s">
        <v>77</v>
      </c>
      <c r="D59" s="236"/>
      <c r="E59" s="237"/>
      <c r="F59" s="238"/>
      <c r="G59" s="238">
        <f>SUMIF(AG60:AG64,"&lt;&gt;NOR",G60:G64)</f>
        <v>0</v>
      </c>
      <c r="H59" s="238"/>
      <c r="I59" s="238">
        <f>SUM(I60:I64)</f>
        <v>0</v>
      </c>
      <c r="J59" s="238"/>
      <c r="K59" s="238">
        <f>SUM(K60:K64)</f>
        <v>0</v>
      </c>
      <c r="L59" s="238"/>
      <c r="M59" s="238">
        <f>SUM(M60:M64)</f>
        <v>0</v>
      </c>
      <c r="N59" s="237"/>
      <c r="O59" s="237">
        <f>SUM(O60:O64)</f>
        <v>0.01</v>
      </c>
      <c r="P59" s="237"/>
      <c r="Q59" s="237">
        <f>SUM(Q60:Q64)</f>
        <v>0</v>
      </c>
      <c r="R59" s="238"/>
      <c r="S59" s="238"/>
      <c r="T59" s="239"/>
      <c r="U59" s="233"/>
      <c r="V59" s="233">
        <f>SUM(V60:V64)</f>
        <v>1.8</v>
      </c>
      <c r="W59" s="233"/>
      <c r="X59" s="233"/>
      <c r="Y59" s="233"/>
      <c r="AG59" t="s">
        <v>122</v>
      </c>
    </row>
    <row r="60" spans="1:60" outlineLevel="1" x14ac:dyDescent="0.2">
      <c r="A60" s="241">
        <v>26</v>
      </c>
      <c r="B60" s="242" t="s">
        <v>258</v>
      </c>
      <c r="C60" s="260" t="s">
        <v>259</v>
      </c>
      <c r="D60" s="243" t="s">
        <v>185</v>
      </c>
      <c r="E60" s="244">
        <v>19.8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4">
        <v>0</v>
      </c>
      <c r="O60" s="244">
        <f>ROUND(E60*N60,2)</f>
        <v>0</v>
      </c>
      <c r="P60" s="244">
        <v>0</v>
      </c>
      <c r="Q60" s="244">
        <f>ROUND(E60*P60,2)</f>
        <v>0</v>
      </c>
      <c r="R60" s="246"/>
      <c r="S60" s="246" t="s">
        <v>140</v>
      </c>
      <c r="T60" s="247" t="s">
        <v>140</v>
      </c>
      <c r="U60" s="231">
        <v>9.0999999999999998E-2</v>
      </c>
      <c r="V60" s="231">
        <f>ROUND(E60*U60,2)</f>
        <v>1.8</v>
      </c>
      <c r="W60" s="231"/>
      <c r="X60" s="231" t="s">
        <v>128</v>
      </c>
      <c r="Y60" s="231" t="s">
        <v>129</v>
      </c>
      <c r="Z60" s="210"/>
      <c r="AA60" s="210"/>
      <c r="AB60" s="210"/>
      <c r="AC60" s="210"/>
      <c r="AD60" s="210"/>
      <c r="AE60" s="210"/>
      <c r="AF60" s="210"/>
      <c r="AG60" s="210" t="s">
        <v>130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27"/>
      <c r="B61" s="228"/>
      <c r="C61" s="275" t="s">
        <v>260</v>
      </c>
      <c r="D61" s="270"/>
      <c r="E61" s="271"/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0"/>
      <c r="AA61" s="210"/>
      <c r="AB61" s="210"/>
      <c r="AC61" s="210"/>
      <c r="AD61" s="210"/>
      <c r="AE61" s="210"/>
      <c r="AF61" s="210"/>
      <c r="AG61" s="210" t="s">
        <v>187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27"/>
      <c r="B62" s="228"/>
      <c r="C62" s="275" t="s">
        <v>261</v>
      </c>
      <c r="D62" s="270"/>
      <c r="E62" s="271">
        <v>19.8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31"/>
      <c r="Z62" s="210"/>
      <c r="AA62" s="210"/>
      <c r="AB62" s="210"/>
      <c r="AC62" s="210"/>
      <c r="AD62" s="210"/>
      <c r="AE62" s="210"/>
      <c r="AF62" s="210"/>
      <c r="AG62" s="210" t="s">
        <v>187</v>
      </c>
      <c r="AH62" s="210">
        <v>5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1">
        <v>27</v>
      </c>
      <c r="B63" s="242" t="s">
        <v>262</v>
      </c>
      <c r="C63" s="260" t="s">
        <v>263</v>
      </c>
      <c r="D63" s="243" t="s">
        <v>185</v>
      </c>
      <c r="E63" s="244">
        <v>23.76</v>
      </c>
      <c r="F63" s="245"/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4">
        <v>2.3000000000000001E-4</v>
      </c>
      <c r="O63" s="244">
        <f>ROUND(E63*N63,2)</f>
        <v>0.01</v>
      </c>
      <c r="P63" s="244">
        <v>0</v>
      </c>
      <c r="Q63" s="244">
        <f>ROUND(E63*P63,2)</f>
        <v>0</v>
      </c>
      <c r="R63" s="246" t="s">
        <v>245</v>
      </c>
      <c r="S63" s="246" t="s">
        <v>140</v>
      </c>
      <c r="T63" s="247" t="s">
        <v>140</v>
      </c>
      <c r="U63" s="231">
        <v>0</v>
      </c>
      <c r="V63" s="231">
        <f>ROUND(E63*U63,2)</f>
        <v>0</v>
      </c>
      <c r="W63" s="231"/>
      <c r="X63" s="231" t="s">
        <v>246</v>
      </c>
      <c r="Y63" s="231" t="s">
        <v>129</v>
      </c>
      <c r="Z63" s="210"/>
      <c r="AA63" s="210"/>
      <c r="AB63" s="210"/>
      <c r="AC63" s="210"/>
      <c r="AD63" s="210"/>
      <c r="AE63" s="210"/>
      <c r="AF63" s="210"/>
      <c r="AG63" s="210" t="s">
        <v>247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27"/>
      <c r="B64" s="228"/>
      <c r="C64" s="275" t="s">
        <v>264</v>
      </c>
      <c r="D64" s="270"/>
      <c r="E64" s="271">
        <v>23.76</v>
      </c>
      <c r="F64" s="231"/>
      <c r="G64" s="23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31"/>
      <c r="Z64" s="210"/>
      <c r="AA64" s="210"/>
      <c r="AB64" s="210"/>
      <c r="AC64" s="210"/>
      <c r="AD64" s="210"/>
      <c r="AE64" s="210"/>
      <c r="AF64" s="210"/>
      <c r="AG64" s="210" t="s">
        <v>187</v>
      </c>
      <c r="AH64" s="210">
        <v>5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5.5" x14ac:dyDescent="0.2">
      <c r="A65" s="234" t="s">
        <v>121</v>
      </c>
      <c r="B65" s="235" t="s">
        <v>78</v>
      </c>
      <c r="C65" s="258" t="s">
        <v>79</v>
      </c>
      <c r="D65" s="236"/>
      <c r="E65" s="237"/>
      <c r="F65" s="238"/>
      <c r="G65" s="238">
        <f>SUMIF(AG66:AG75,"&lt;&gt;NOR",G66:G75)</f>
        <v>0</v>
      </c>
      <c r="H65" s="238"/>
      <c r="I65" s="238">
        <f>SUM(I66:I75)</f>
        <v>0</v>
      </c>
      <c r="J65" s="238"/>
      <c r="K65" s="238">
        <f>SUM(K66:K75)</f>
        <v>0</v>
      </c>
      <c r="L65" s="238"/>
      <c r="M65" s="238">
        <f>SUM(M66:M75)</f>
        <v>0</v>
      </c>
      <c r="N65" s="237"/>
      <c r="O65" s="237">
        <f>SUM(O66:O75)</f>
        <v>22.180000000000003</v>
      </c>
      <c r="P65" s="237"/>
      <c r="Q65" s="237">
        <f>SUM(Q66:Q75)</f>
        <v>0</v>
      </c>
      <c r="R65" s="238"/>
      <c r="S65" s="238"/>
      <c r="T65" s="239"/>
      <c r="U65" s="233"/>
      <c r="V65" s="233">
        <f>SUM(V66:V75)</f>
        <v>4.21</v>
      </c>
      <c r="W65" s="233"/>
      <c r="X65" s="233"/>
      <c r="Y65" s="233"/>
      <c r="AG65" t="s">
        <v>122</v>
      </c>
    </row>
    <row r="66" spans="1:60" ht="22.5" outlineLevel="1" x14ac:dyDescent="0.2">
      <c r="A66" s="241">
        <v>28</v>
      </c>
      <c r="B66" s="242" t="s">
        <v>265</v>
      </c>
      <c r="C66" s="260" t="s">
        <v>266</v>
      </c>
      <c r="D66" s="243" t="s">
        <v>185</v>
      </c>
      <c r="E66" s="244">
        <v>19.8</v>
      </c>
      <c r="F66" s="245"/>
      <c r="G66" s="246">
        <f>ROUND(E66*F66,2)</f>
        <v>0</v>
      </c>
      <c r="H66" s="245"/>
      <c r="I66" s="246">
        <f>ROUND(E66*H66,2)</f>
        <v>0</v>
      </c>
      <c r="J66" s="245"/>
      <c r="K66" s="246">
        <f>ROUND(E66*J66,2)</f>
        <v>0</v>
      </c>
      <c r="L66" s="246">
        <v>21</v>
      </c>
      <c r="M66" s="246">
        <f>G66*(1+L66/100)</f>
        <v>0</v>
      </c>
      <c r="N66" s="244">
        <v>0.441</v>
      </c>
      <c r="O66" s="244">
        <f>ROUND(E66*N66,2)</f>
        <v>8.73</v>
      </c>
      <c r="P66" s="244">
        <v>0</v>
      </c>
      <c r="Q66" s="244">
        <f>ROUND(E66*P66,2)</f>
        <v>0</v>
      </c>
      <c r="R66" s="246"/>
      <c r="S66" s="246" t="s">
        <v>140</v>
      </c>
      <c r="T66" s="247" t="s">
        <v>140</v>
      </c>
      <c r="U66" s="231">
        <v>0.03</v>
      </c>
      <c r="V66" s="231">
        <f>ROUND(E66*U66,2)</f>
        <v>0.59</v>
      </c>
      <c r="W66" s="231"/>
      <c r="X66" s="231" t="s">
        <v>128</v>
      </c>
      <c r="Y66" s="231" t="s">
        <v>129</v>
      </c>
      <c r="Z66" s="210"/>
      <c r="AA66" s="210"/>
      <c r="AB66" s="210"/>
      <c r="AC66" s="210"/>
      <c r="AD66" s="210"/>
      <c r="AE66" s="210"/>
      <c r="AF66" s="210"/>
      <c r="AG66" s="210" t="s">
        <v>130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27"/>
      <c r="B67" s="228"/>
      <c r="C67" s="275" t="s">
        <v>267</v>
      </c>
      <c r="D67" s="270"/>
      <c r="E67" s="271">
        <v>19.8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31"/>
      <c r="Z67" s="210"/>
      <c r="AA67" s="210"/>
      <c r="AB67" s="210"/>
      <c r="AC67" s="210"/>
      <c r="AD67" s="210"/>
      <c r="AE67" s="210"/>
      <c r="AF67" s="210"/>
      <c r="AG67" s="210" t="s">
        <v>187</v>
      </c>
      <c r="AH67" s="210">
        <v>5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1" x14ac:dyDescent="0.2">
      <c r="A68" s="248">
        <v>29</v>
      </c>
      <c r="B68" s="249" t="s">
        <v>268</v>
      </c>
      <c r="C68" s="259" t="s">
        <v>269</v>
      </c>
      <c r="D68" s="250" t="s">
        <v>185</v>
      </c>
      <c r="E68" s="251">
        <v>18</v>
      </c>
      <c r="F68" s="252"/>
      <c r="G68" s="253">
        <f>ROUND(E68*F68,2)</f>
        <v>0</v>
      </c>
      <c r="H68" s="252"/>
      <c r="I68" s="253">
        <f>ROUND(E68*H68,2)</f>
        <v>0</v>
      </c>
      <c r="J68" s="252"/>
      <c r="K68" s="253">
        <f>ROUND(E68*J68,2)</f>
        <v>0</v>
      </c>
      <c r="L68" s="253">
        <v>21</v>
      </c>
      <c r="M68" s="253">
        <f>G68*(1+L68/100)</f>
        <v>0</v>
      </c>
      <c r="N68" s="251">
        <v>0.13188</v>
      </c>
      <c r="O68" s="251">
        <f>ROUND(E68*N68,2)</f>
        <v>2.37</v>
      </c>
      <c r="P68" s="251">
        <v>0</v>
      </c>
      <c r="Q68" s="251">
        <f>ROUND(E68*P68,2)</f>
        <v>0</v>
      </c>
      <c r="R68" s="253"/>
      <c r="S68" s="253" t="s">
        <v>140</v>
      </c>
      <c r="T68" s="254" t="s">
        <v>140</v>
      </c>
      <c r="U68" s="231">
        <v>4.9000000000000002E-2</v>
      </c>
      <c r="V68" s="231">
        <f>ROUND(E68*U68,2)</f>
        <v>0.88</v>
      </c>
      <c r="W68" s="231"/>
      <c r="X68" s="231" t="s">
        <v>128</v>
      </c>
      <c r="Y68" s="231" t="s">
        <v>129</v>
      </c>
      <c r="Z68" s="210"/>
      <c r="AA68" s="210"/>
      <c r="AB68" s="210"/>
      <c r="AC68" s="210"/>
      <c r="AD68" s="210"/>
      <c r="AE68" s="210"/>
      <c r="AF68" s="210"/>
      <c r="AG68" s="210" t="s">
        <v>130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41">
        <v>30</v>
      </c>
      <c r="B69" s="242" t="s">
        <v>270</v>
      </c>
      <c r="C69" s="260" t="s">
        <v>271</v>
      </c>
      <c r="D69" s="243" t="s">
        <v>185</v>
      </c>
      <c r="E69" s="244">
        <v>18.899999999999999</v>
      </c>
      <c r="F69" s="245"/>
      <c r="G69" s="246">
        <f>ROUND(E69*F69,2)</f>
        <v>0</v>
      </c>
      <c r="H69" s="245"/>
      <c r="I69" s="246">
        <f>ROUND(E69*H69,2)</f>
        <v>0</v>
      </c>
      <c r="J69" s="245"/>
      <c r="K69" s="246">
        <f>ROUND(E69*J69,2)</f>
        <v>0</v>
      </c>
      <c r="L69" s="246">
        <v>21</v>
      </c>
      <c r="M69" s="246">
        <f>G69*(1+L69/100)</f>
        <v>0</v>
      </c>
      <c r="N69" s="244">
        <v>0.38313999999999998</v>
      </c>
      <c r="O69" s="244">
        <f>ROUND(E69*N69,2)</f>
        <v>7.24</v>
      </c>
      <c r="P69" s="244">
        <v>0</v>
      </c>
      <c r="Q69" s="244">
        <f>ROUND(E69*P69,2)</f>
        <v>0</v>
      </c>
      <c r="R69" s="246"/>
      <c r="S69" s="246" t="s">
        <v>140</v>
      </c>
      <c r="T69" s="247" t="s">
        <v>140</v>
      </c>
      <c r="U69" s="231">
        <v>2.5999999999999999E-2</v>
      </c>
      <c r="V69" s="231">
        <f>ROUND(E69*U69,2)</f>
        <v>0.49</v>
      </c>
      <c r="W69" s="231"/>
      <c r="X69" s="231" t="s">
        <v>128</v>
      </c>
      <c r="Y69" s="231" t="s">
        <v>129</v>
      </c>
      <c r="Z69" s="210"/>
      <c r="AA69" s="210"/>
      <c r="AB69" s="210"/>
      <c r="AC69" s="210"/>
      <c r="AD69" s="210"/>
      <c r="AE69" s="210"/>
      <c r="AF69" s="210"/>
      <c r="AG69" s="210" t="s">
        <v>130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27"/>
      <c r="B70" s="228"/>
      <c r="C70" s="275" t="s">
        <v>272</v>
      </c>
      <c r="D70" s="270"/>
      <c r="E70" s="271">
        <v>18.899999999999999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0"/>
      <c r="AA70" s="210"/>
      <c r="AB70" s="210"/>
      <c r="AC70" s="210"/>
      <c r="AD70" s="210"/>
      <c r="AE70" s="210"/>
      <c r="AF70" s="210"/>
      <c r="AG70" s="210" t="s">
        <v>187</v>
      </c>
      <c r="AH70" s="210">
        <v>5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2.5" outlineLevel="1" x14ac:dyDescent="0.2">
      <c r="A71" s="248">
        <v>31</v>
      </c>
      <c r="B71" s="249" t="s">
        <v>273</v>
      </c>
      <c r="C71" s="259" t="s">
        <v>274</v>
      </c>
      <c r="D71" s="250" t="s">
        <v>185</v>
      </c>
      <c r="E71" s="251">
        <v>18</v>
      </c>
      <c r="F71" s="252"/>
      <c r="G71" s="253">
        <f>ROUND(E71*F71,2)</f>
        <v>0</v>
      </c>
      <c r="H71" s="252"/>
      <c r="I71" s="253">
        <f>ROUND(E71*H71,2)</f>
        <v>0</v>
      </c>
      <c r="J71" s="252"/>
      <c r="K71" s="253">
        <f>ROUND(E71*J71,2)</f>
        <v>0</v>
      </c>
      <c r="L71" s="253">
        <v>21</v>
      </c>
      <c r="M71" s="253">
        <f>G71*(1+L71/100)</f>
        <v>0</v>
      </c>
      <c r="N71" s="251">
        <v>1.01E-3</v>
      </c>
      <c r="O71" s="251">
        <f>ROUND(E71*N71,2)</f>
        <v>0.02</v>
      </c>
      <c r="P71" s="251">
        <v>0</v>
      </c>
      <c r="Q71" s="251">
        <f>ROUND(E71*P71,2)</f>
        <v>0</v>
      </c>
      <c r="R71" s="253"/>
      <c r="S71" s="253" t="s">
        <v>140</v>
      </c>
      <c r="T71" s="254" t="s">
        <v>140</v>
      </c>
      <c r="U71" s="231">
        <v>4.0000000000000001E-3</v>
      </c>
      <c r="V71" s="231">
        <f>ROUND(E71*U71,2)</f>
        <v>7.0000000000000007E-2</v>
      </c>
      <c r="W71" s="231"/>
      <c r="X71" s="231" t="s">
        <v>128</v>
      </c>
      <c r="Y71" s="231" t="s">
        <v>129</v>
      </c>
      <c r="Z71" s="210"/>
      <c r="AA71" s="210"/>
      <c r="AB71" s="210"/>
      <c r="AC71" s="210"/>
      <c r="AD71" s="210"/>
      <c r="AE71" s="210"/>
      <c r="AF71" s="210"/>
      <c r="AG71" s="210" t="s">
        <v>130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 x14ac:dyDescent="0.2">
      <c r="A72" s="248">
        <v>32</v>
      </c>
      <c r="B72" s="249" t="s">
        <v>275</v>
      </c>
      <c r="C72" s="259" t="s">
        <v>276</v>
      </c>
      <c r="D72" s="250" t="s">
        <v>185</v>
      </c>
      <c r="E72" s="251">
        <v>29.4</v>
      </c>
      <c r="F72" s="252"/>
      <c r="G72" s="253">
        <f>ROUND(E72*F72,2)</f>
        <v>0</v>
      </c>
      <c r="H72" s="252"/>
      <c r="I72" s="253">
        <f>ROUND(E72*H72,2)</f>
        <v>0</v>
      </c>
      <c r="J72" s="252"/>
      <c r="K72" s="253">
        <f>ROUND(E72*J72,2)</f>
        <v>0</v>
      </c>
      <c r="L72" s="253">
        <v>21</v>
      </c>
      <c r="M72" s="253">
        <f>G72*(1+L72/100)</f>
        <v>0</v>
      </c>
      <c r="N72" s="251">
        <v>5.0000000000000001E-4</v>
      </c>
      <c r="O72" s="251">
        <f>ROUND(E72*N72,2)</f>
        <v>0.01</v>
      </c>
      <c r="P72" s="251">
        <v>0</v>
      </c>
      <c r="Q72" s="251">
        <f>ROUND(E72*P72,2)</f>
        <v>0</v>
      </c>
      <c r="R72" s="253"/>
      <c r="S72" s="253" t="s">
        <v>140</v>
      </c>
      <c r="T72" s="254" t="s">
        <v>140</v>
      </c>
      <c r="U72" s="231">
        <v>2E-3</v>
      </c>
      <c r="V72" s="231">
        <f>ROUND(E72*U72,2)</f>
        <v>0.06</v>
      </c>
      <c r="W72" s="231"/>
      <c r="X72" s="231" t="s">
        <v>128</v>
      </c>
      <c r="Y72" s="231" t="s">
        <v>129</v>
      </c>
      <c r="Z72" s="210"/>
      <c r="AA72" s="210"/>
      <c r="AB72" s="210"/>
      <c r="AC72" s="210"/>
      <c r="AD72" s="210"/>
      <c r="AE72" s="210"/>
      <c r="AF72" s="210"/>
      <c r="AG72" s="210" t="s">
        <v>130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22.5" outlineLevel="1" x14ac:dyDescent="0.2">
      <c r="A73" s="241">
        <v>33</v>
      </c>
      <c r="B73" s="242" t="s">
        <v>277</v>
      </c>
      <c r="C73" s="260" t="s">
        <v>278</v>
      </c>
      <c r="D73" s="243" t="s">
        <v>185</v>
      </c>
      <c r="E73" s="244">
        <v>29.4</v>
      </c>
      <c r="F73" s="245"/>
      <c r="G73" s="246">
        <f>ROUND(E73*F73,2)</f>
        <v>0</v>
      </c>
      <c r="H73" s="245"/>
      <c r="I73" s="246">
        <f>ROUND(E73*H73,2)</f>
        <v>0</v>
      </c>
      <c r="J73" s="245"/>
      <c r="K73" s="246">
        <f>ROUND(E73*J73,2)</f>
        <v>0</v>
      </c>
      <c r="L73" s="246">
        <v>21</v>
      </c>
      <c r="M73" s="246">
        <f>G73*(1+L73/100)</f>
        <v>0</v>
      </c>
      <c r="N73" s="244">
        <v>0.12966</v>
      </c>
      <c r="O73" s="244">
        <f>ROUND(E73*N73,2)</f>
        <v>3.81</v>
      </c>
      <c r="P73" s="244">
        <v>0</v>
      </c>
      <c r="Q73" s="244">
        <f>ROUND(E73*P73,2)</f>
        <v>0</v>
      </c>
      <c r="R73" s="246"/>
      <c r="S73" s="246" t="s">
        <v>140</v>
      </c>
      <c r="T73" s="247" t="s">
        <v>140</v>
      </c>
      <c r="U73" s="231">
        <v>7.1999999999999995E-2</v>
      </c>
      <c r="V73" s="231">
        <f>ROUND(E73*U73,2)</f>
        <v>2.12</v>
      </c>
      <c r="W73" s="231"/>
      <c r="X73" s="231" t="s">
        <v>128</v>
      </c>
      <c r="Y73" s="231" t="s">
        <v>129</v>
      </c>
      <c r="Z73" s="210"/>
      <c r="AA73" s="210"/>
      <c r="AB73" s="210"/>
      <c r="AC73" s="210"/>
      <c r="AD73" s="210"/>
      <c r="AE73" s="210"/>
      <c r="AF73" s="210"/>
      <c r="AG73" s="210" t="s">
        <v>130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27"/>
      <c r="B74" s="228"/>
      <c r="C74" s="275" t="s">
        <v>279</v>
      </c>
      <c r="D74" s="270"/>
      <c r="E74" s="271">
        <v>18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0"/>
      <c r="AA74" s="210"/>
      <c r="AB74" s="210"/>
      <c r="AC74" s="210"/>
      <c r="AD74" s="210"/>
      <c r="AE74" s="210"/>
      <c r="AF74" s="210"/>
      <c r="AG74" s="210" t="s">
        <v>187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27"/>
      <c r="B75" s="228"/>
      <c r="C75" s="275" t="s">
        <v>280</v>
      </c>
      <c r="D75" s="270"/>
      <c r="E75" s="271">
        <v>11.4</v>
      </c>
      <c r="F75" s="231"/>
      <c r="G75" s="231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31"/>
      <c r="Z75" s="210"/>
      <c r="AA75" s="210"/>
      <c r="AB75" s="210"/>
      <c r="AC75" s="210"/>
      <c r="AD75" s="210"/>
      <c r="AE75" s="210"/>
      <c r="AF75" s="210"/>
      <c r="AG75" s="210" t="s">
        <v>187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x14ac:dyDescent="0.2">
      <c r="A76" s="234" t="s">
        <v>121</v>
      </c>
      <c r="B76" s="235" t="s">
        <v>80</v>
      </c>
      <c r="C76" s="258" t="s">
        <v>81</v>
      </c>
      <c r="D76" s="236"/>
      <c r="E76" s="237"/>
      <c r="F76" s="238"/>
      <c r="G76" s="238">
        <f>SUMIF(AG77:AG80,"&lt;&gt;NOR",G77:G80)</f>
        <v>0</v>
      </c>
      <c r="H76" s="238"/>
      <c r="I76" s="238">
        <f>SUM(I77:I80)</f>
        <v>0</v>
      </c>
      <c r="J76" s="238"/>
      <c r="K76" s="238">
        <f>SUM(K77:K80)</f>
        <v>0</v>
      </c>
      <c r="L76" s="238"/>
      <c r="M76" s="238">
        <f>SUM(M77:M80)</f>
        <v>0</v>
      </c>
      <c r="N76" s="237"/>
      <c r="O76" s="237">
        <f>SUM(O77:O80)</f>
        <v>0.2</v>
      </c>
      <c r="P76" s="237"/>
      <c r="Q76" s="237">
        <f>SUM(Q77:Q80)</f>
        <v>0</v>
      </c>
      <c r="R76" s="238"/>
      <c r="S76" s="238"/>
      <c r="T76" s="239"/>
      <c r="U76" s="233"/>
      <c r="V76" s="233">
        <f>SUM(V77:V80)</f>
        <v>0.41</v>
      </c>
      <c r="W76" s="233"/>
      <c r="X76" s="233"/>
      <c r="Y76" s="233"/>
      <c r="AG76" t="s">
        <v>122</v>
      </c>
    </row>
    <row r="77" spans="1:60" outlineLevel="1" x14ac:dyDescent="0.2">
      <c r="A77" s="241">
        <v>34</v>
      </c>
      <c r="B77" s="242" t="s">
        <v>281</v>
      </c>
      <c r="C77" s="260" t="s">
        <v>282</v>
      </c>
      <c r="D77" s="243" t="s">
        <v>185</v>
      </c>
      <c r="E77" s="244">
        <v>0.9</v>
      </c>
      <c r="F77" s="245"/>
      <c r="G77" s="246">
        <f>ROUND(E77*F77,2)</f>
        <v>0</v>
      </c>
      <c r="H77" s="245"/>
      <c r="I77" s="246">
        <f>ROUND(E77*H77,2)</f>
        <v>0</v>
      </c>
      <c r="J77" s="245"/>
      <c r="K77" s="246">
        <f>ROUND(E77*J77,2)</f>
        <v>0</v>
      </c>
      <c r="L77" s="246">
        <v>21</v>
      </c>
      <c r="M77" s="246">
        <f>G77*(1+L77/100)</f>
        <v>0</v>
      </c>
      <c r="N77" s="244">
        <v>7.3899999999999993E-2</v>
      </c>
      <c r="O77" s="244">
        <f>ROUND(E77*N77,2)</f>
        <v>7.0000000000000007E-2</v>
      </c>
      <c r="P77" s="244">
        <v>0</v>
      </c>
      <c r="Q77" s="244">
        <f>ROUND(E77*P77,2)</f>
        <v>0</v>
      </c>
      <c r="R77" s="246"/>
      <c r="S77" s="246" t="s">
        <v>140</v>
      </c>
      <c r="T77" s="247" t="s">
        <v>140</v>
      </c>
      <c r="U77" s="231">
        <v>0.45200000000000001</v>
      </c>
      <c r="V77" s="231">
        <f>ROUND(E77*U77,2)</f>
        <v>0.41</v>
      </c>
      <c r="W77" s="231"/>
      <c r="X77" s="231" t="s">
        <v>128</v>
      </c>
      <c r="Y77" s="231" t="s">
        <v>129</v>
      </c>
      <c r="Z77" s="210"/>
      <c r="AA77" s="210"/>
      <c r="AB77" s="210"/>
      <c r="AC77" s="210"/>
      <c r="AD77" s="210"/>
      <c r="AE77" s="210"/>
      <c r="AF77" s="210"/>
      <c r="AG77" s="210" t="s">
        <v>130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27"/>
      <c r="B78" s="228"/>
      <c r="C78" s="275" t="s">
        <v>283</v>
      </c>
      <c r="D78" s="270"/>
      <c r="E78" s="271">
        <v>0.9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31"/>
      <c r="Z78" s="210"/>
      <c r="AA78" s="210"/>
      <c r="AB78" s="210"/>
      <c r="AC78" s="210"/>
      <c r="AD78" s="210"/>
      <c r="AE78" s="210"/>
      <c r="AF78" s="210"/>
      <c r="AG78" s="210" t="s">
        <v>187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8">
        <v>35</v>
      </c>
      <c r="B79" s="249" t="s">
        <v>284</v>
      </c>
      <c r="C79" s="259" t="s">
        <v>285</v>
      </c>
      <c r="D79" s="250" t="s">
        <v>185</v>
      </c>
      <c r="E79" s="251">
        <v>10.1</v>
      </c>
      <c r="F79" s="252"/>
      <c r="G79" s="253">
        <f>ROUND(E79*F79,2)</f>
        <v>0</v>
      </c>
      <c r="H79" s="252"/>
      <c r="I79" s="253">
        <f>ROUND(E79*H79,2)</f>
        <v>0</v>
      </c>
      <c r="J79" s="252"/>
      <c r="K79" s="253">
        <f>ROUND(E79*J79,2)</f>
        <v>0</v>
      </c>
      <c r="L79" s="253">
        <v>21</v>
      </c>
      <c r="M79" s="253">
        <f>G79*(1+L79/100)</f>
        <v>0</v>
      </c>
      <c r="N79" s="251">
        <v>0</v>
      </c>
      <c r="O79" s="251">
        <f>ROUND(E79*N79,2)</f>
        <v>0</v>
      </c>
      <c r="P79" s="251">
        <v>0</v>
      </c>
      <c r="Q79" s="251">
        <f>ROUND(E79*P79,2)</f>
        <v>0</v>
      </c>
      <c r="R79" s="253"/>
      <c r="S79" s="253" t="s">
        <v>126</v>
      </c>
      <c r="T79" s="254" t="s">
        <v>127</v>
      </c>
      <c r="U79" s="231">
        <v>0</v>
      </c>
      <c r="V79" s="231">
        <f>ROUND(E79*U79,2)</f>
        <v>0</v>
      </c>
      <c r="W79" s="231"/>
      <c r="X79" s="231" t="s">
        <v>128</v>
      </c>
      <c r="Y79" s="231" t="s">
        <v>129</v>
      </c>
      <c r="Z79" s="210"/>
      <c r="AA79" s="210"/>
      <c r="AB79" s="210"/>
      <c r="AC79" s="210"/>
      <c r="AD79" s="210"/>
      <c r="AE79" s="210"/>
      <c r="AF79" s="210"/>
      <c r="AG79" s="210" t="s">
        <v>130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ht="22.5" outlineLevel="1" x14ac:dyDescent="0.2">
      <c r="A80" s="248">
        <v>36</v>
      </c>
      <c r="B80" s="249" t="s">
        <v>286</v>
      </c>
      <c r="C80" s="259" t="s">
        <v>287</v>
      </c>
      <c r="D80" s="250" t="s">
        <v>185</v>
      </c>
      <c r="E80" s="251">
        <v>1</v>
      </c>
      <c r="F80" s="252"/>
      <c r="G80" s="253">
        <f>ROUND(E80*F80,2)</f>
        <v>0</v>
      </c>
      <c r="H80" s="252"/>
      <c r="I80" s="253">
        <f>ROUND(E80*H80,2)</f>
        <v>0</v>
      </c>
      <c r="J80" s="252"/>
      <c r="K80" s="253">
        <f>ROUND(E80*J80,2)</f>
        <v>0</v>
      </c>
      <c r="L80" s="253">
        <v>21</v>
      </c>
      <c r="M80" s="253">
        <f>G80*(1+L80/100)</f>
        <v>0</v>
      </c>
      <c r="N80" s="251">
        <v>0.13150000000000001</v>
      </c>
      <c r="O80" s="251">
        <f>ROUND(E80*N80,2)</f>
        <v>0.13</v>
      </c>
      <c r="P80" s="251">
        <v>0</v>
      </c>
      <c r="Q80" s="251">
        <f>ROUND(E80*P80,2)</f>
        <v>0</v>
      </c>
      <c r="R80" s="253" t="s">
        <v>245</v>
      </c>
      <c r="S80" s="253" t="s">
        <v>140</v>
      </c>
      <c r="T80" s="254" t="s">
        <v>140</v>
      </c>
      <c r="U80" s="231">
        <v>0</v>
      </c>
      <c r="V80" s="231">
        <f>ROUND(E80*U80,2)</f>
        <v>0</v>
      </c>
      <c r="W80" s="231"/>
      <c r="X80" s="231" t="s">
        <v>246</v>
      </c>
      <c r="Y80" s="231" t="s">
        <v>129</v>
      </c>
      <c r="Z80" s="210"/>
      <c r="AA80" s="210"/>
      <c r="AB80" s="210"/>
      <c r="AC80" s="210"/>
      <c r="AD80" s="210"/>
      <c r="AE80" s="210"/>
      <c r="AF80" s="210"/>
      <c r="AG80" s="210" t="s">
        <v>247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x14ac:dyDescent="0.2">
      <c r="A81" s="234" t="s">
        <v>121</v>
      </c>
      <c r="B81" s="235" t="s">
        <v>82</v>
      </c>
      <c r="C81" s="258" t="s">
        <v>83</v>
      </c>
      <c r="D81" s="236"/>
      <c r="E81" s="237"/>
      <c r="F81" s="238"/>
      <c r="G81" s="238">
        <f>SUMIF(AG82:AG101,"&lt;&gt;NOR",G82:G101)</f>
        <v>0</v>
      </c>
      <c r="H81" s="238"/>
      <c r="I81" s="238">
        <f>SUM(I82:I101)</f>
        <v>0</v>
      </c>
      <c r="J81" s="238"/>
      <c r="K81" s="238">
        <f>SUM(K82:K101)</f>
        <v>0</v>
      </c>
      <c r="L81" s="238"/>
      <c r="M81" s="238">
        <f>SUM(M82:M101)</f>
        <v>0</v>
      </c>
      <c r="N81" s="237"/>
      <c r="O81" s="237">
        <f>SUM(O82:O101)</f>
        <v>4.7600000000000007</v>
      </c>
      <c r="P81" s="237"/>
      <c r="Q81" s="237">
        <f>SUM(Q82:Q101)</f>
        <v>0</v>
      </c>
      <c r="R81" s="238"/>
      <c r="S81" s="238"/>
      <c r="T81" s="239"/>
      <c r="U81" s="233"/>
      <c r="V81" s="233">
        <f>SUM(V82:V101)</f>
        <v>9.7899999999999991</v>
      </c>
      <c r="W81" s="233"/>
      <c r="X81" s="233"/>
      <c r="Y81" s="233"/>
      <c r="AG81" t="s">
        <v>122</v>
      </c>
    </row>
    <row r="82" spans="1:60" ht="22.5" outlineLevel="1" x14ac:dyDescent="0.2">
      <c r="A82" s="241">
        <v>37</v>
      </c>
      <c r="B82" s="242" t="s">
        <v>288</v>
      </c>
      <c r="C82" s="260" t="s">
        <v>289</v>
      </c>
      <c r="D82" s="243" t="s">
        <v>194</v>
      </c>
      <c r="E82" s="244">
        <v>18.100000000000001</v>
      </c>
      <c r="F82" s="245"/>
      <c r="G82" s="246">
        <f>ROUND(E82*F82,2)</f>
        <v>0</v>
      </c>
      <c r="H82" s="245"/>
      <c r="I82" s="246">
        <f>ROUND(E82*H82,2)</f>
        <v>0</v>
      </c>
      <c r="J82" s="245"/>
      <c r="K82" s="246">
        <f>ROUND(E82*J82,2)</f>
        <v>0</v>
      </c>
      <c r="L82" s="246">
        <v>21</v>
      </c>
      <c r="M82" s="246">
        <f>G82*(1+L82/100)</f>
        <v>0</v>
      </c>
      <c r="N82" s="244">
        <v>0.188</v>
      </c>
      <c r="O82" s="244">
        <f>ROUND(E82*N82,2)</f>
        <v>3.4</v>
      </c>
      <c r="P82" s="244">
        <v>0</v>
      </c>
      <c r="Q82" s="244">
        <f>ROUND(E82*P82,2)</f>
        <v>0</v>
      </c>
      <c r="R82" s="246"/>
      <c r="S82" s="246" t="s">
        <v>140</v>
      </c>
      <c r="T82" s="247" t="s">
        <v>140</v>
      </c>
      <c r="U82" s="231">
        <v>0.27200000000000002</v>
      </c>
      <c r="V82" s="231">
        <f>ROUND(E82*U82,2)</f>
        <v>4.92</v>
      </c>
      <c r="W82" s="231"/>
      <c r="X82" s="231" t="s">
        <v>128</v>
      </c>
      <c r="Y82" s="231" t="s">
        <v>129</v>
      </c>
      <c r="Z82" s="210"/>
      <c r="AA82" s="210"/>
      <c r="AB82" s="210"/>
      <c r="AC82" s="210"/>
      <c r="AD82" s="210"/>
      <c r="AE82" s="210"/>
      <c r="AF82" s="210"/>
      <c r="AG82" s="210" t="s">
        <v>130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27"/>
      <c r="B83" s="228"/>
      <c r="C83" s="275" t="s">
        <v>290</v>
      </c>
      <c r="D83" s="270"/>
      <c r="E83" s="271">
        <v>7.1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0"/>
      <c r="AA83" s="210"/>
      <c r="AB83" s="210"/>
      <c r="AC83" s="210"/>
      <c r="AD83" s="210"/>
      <c r="AE83" s="210"/>
      <c r="AF83" s="210"/>
      <c r="AG83" s="210" t="s">
        <v>187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27"/>
      <c r="B84" s="228"/>
      <c r="C84" s="275" t="s">
        <v>291</v>
      </c>
      <c r="D84" s="270"/>
      <c r="E84" s="271">
        <v>8.6999999999999993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31"/>
      <c r="Z84" s="210"/>
      <c r="AA84" s="210"/>
      <c r="AB84" s="210"/>
      <c r="AC84" s="210"/>
      <c r="AD84" s="210"/>
      <c r="AE84" s="210"/>
      <c r="AF84" s="210"/>
      <c r="AG84" s="210" t="s">
        <v>187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27"/>
      <c r="B85" s="228"/>
      <c r="C85" s="275" t="s">
        <v>292</v>
      </c>
      <c r="D85" s="270"/>
      <c r="E85" s="271">
        <v>2.2999999999999998</v>
      </c>
      <c r="F85" s="231"/>
      <c r="G85" s="231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31"/>
      <c r="Z85" s="210"/>
      <c r="AA85" s="210"/>
      <c r="AB85" s="210"/>
      <c r="AC85" s="210"/>
      <c r="AD85" s="210"/>
      <c r="AE85" s="210"/>
      <c r="AF85" s="210"/>
      <c r="AG85" s="210" t="s">
        <v>187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8">
        <v>38</v>
      </c>
      <c r="B86" s="249" t="s">
        <v>293</v>
      </c>
      <c r="C86" s="259" t="s">
        <v>294</v>
      </c>
      <c r="D86" s="250" t="s">
        <v>194</v>
      </c>
      <c r="E86" s="251">
        <v>16.5</v>
      </c>
      <c r="F86" s="252"/>
      <c r="G86" s="253">
        <f>ROUND(E86*F86,2)</f>
        <v>0</v>
      </c>
      <c r="H86" s="252"/>
      <c r="I86" s="253">
        <f>ROUND(E86*H86,2)</f>
        <v>0</v>
      </c>
      <c r="J86" s="252"/>
      <c r="K86" s="253">
        <f>ROUND(E86*J86,2)</f>
        <v>0</v>
      </c>
      <c r="L86" s="253">
        <v>21</v>
      </c>
      <c r="M86" s="253">
        <f>G86*(1+L86/100)</f>
        <v>0</v>
      </c>
      <c r="N86" s="251">
        <v>4.3E-3</v>
      </c>
      <c r="O86" s="251">
        <f>ROUND(E86*N86,2)</f>
        <v>7.0000000000000007E-2</v>
      </c>
      <c r="P86" s="251">
        <v>0</v>
      </c>
      <c r="Q86" s="251">
        <f>ROUND(E86*P86,2)</f>
        <v>0</v>
      </c>
      <c r="R86" s="253"/>
      <c r="S86" s="253" t="s">
        <v>140</v>
      </c>
      <c r="T86" s="254" t="s">
        <v>140</v>
      </c>
      <c r="U86" s="231">
        <v>0.20799999999999999</v>
      </c>
      <c r="V86" s="231">
        <f>ROUND(E86*U86,2)</f>
        <v>3.43</v>
      </c>
      <c r="W86" s="231"/>
      <c r="X86" s="231" t="s">
        <v>128</v>
      </c>
      <c r="Y86" s="231" t="s">
        <v>129</v>
      </c>
      <c r="Z86" s="210"/>
      <c r="AA86" s="210"/>
      <c r="AB86" s="210"/>
      <c r="AC86" s="210"/>
      <c r="AD86" s="210"/>
      <c r="AE86" s="210"/>
      <c r="AF86" s="210"/>
      <c r="AG86" s="210" t="s">
        <v>130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48">
        <v>39</v>
      </c>
      <c r="B87" s="249" t="s">
        <v>295</v>
      </c>
      <c r="C87" s="259" t="s">
        <v>296</v>
      </c>
      <c r="D87" s="250" t="s">
        <v>194</v>
      </c>
      <c r="E87" s="251">
        <v>16.5</v>
      </c>
      <c r="F87" s="252"/>
      <c r="G87" s="253">
        <f>ROUND(E87*F87,2)</f>
        <v>0</v>
      </c>
      <c r="H87" s="252"/>
      <c r="I87" s="253">
        <f>ROUND(E87*H87,2)</f>
        <v>0</v>
      </c>
      <c r="J87" s="252"/>
      <c r="K87" s="253">
        <f>ROUND(E87*J87,2)</f>
        <v>0</v>
      </c>
      <c r="L87" s="253">
        <v>21</v>
      </c>
      <c r="M87" s="253">
        <f>G87*(1+L87/100)</f>
        <v>0</v>
      </c>
      <c r="N87" s="251">
        <v>0</v>
      </c>
      <c r="O87" s="251">
        <f>ROUND(E87*N87,2)</f>
        <v>0</v>
      </c>
      <c r="P87" s="251">
        <v>0</v>
      </c>
      <c r="Q87" s="251">
        <f>ROUND(E87*P87,2)</f>
        <v>0</v>
      </c>
      <c r="R87" s="253"/>
      <c r="S87" s="253" t="s">
        <v>140</v>
      </c>
      <c r="T87" s="254" t="s">
        <v>140</v>
      </c>
      <c r="U87" s="231">
        <v>3.2000000000000001E-2</v>
      </c>
      <c r="V87" s="231">
        <f>ROUND(E87*U87,2)</f>
        <v>0.53</v>
      </c>
      <c r="W87" s="231"/>
      <c r="X87" s="231" t="s">
        <v>128</v>
      </c>
      <c r="Y87" s="231" t="s">
        <v>129</v>
      </c>
      <c r="Z87" s="210"/>
      <c r="AA87" s="210"/>
      <c r="AB87" s="210"/>
      <c r="AC87" s="210"/>
      <c r="AD87" s="210"/>
      <c r="AE87" s="210"/>
      <c r="AF87" s="210"/>
      <c r="AG87" s="210" t="s">
        <v>130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8">
        <v>40</v>
      </c>
      <c r="B88" s="249" t="s">
        <v>297</v>
      </c>
      <c r="C88" s="259" t="s">
        <v>298</v>
      </c>
      <c r="D88" s="250" t="s">
        <v>194</v>
      </c>
      <c r="E88" s="251">
        <v>16.5</v>
      </c>
      <c r="F88" s="252"/>
      <c r="G88" s="253">
        <f>ROUND(E88*F88,2)</f>
        <v>0</v>
      </c>
      <c r="H88" s="252"/>
      <c r="I88" s="253">
        <f>ROUND(E88*H88,2)</f>
        <v>0</v>
      </c>
      <c r="J88" s="252"/>
      <c r="K88" s="253">
        <f>ROUND(E88*J88,2)</f>
        <v>0</v>
      </c>
      <c r="L88" s="253">
        <v>21</v>
      </c>
      <c r="M88" s="253">
        <f>G88*(1+L88/100)</f>
        <v>0</v>
      </c>
      <c r="N88" s="251">
        <v>0</v>
      </c>
      <c r="O88" s="251">
        <f>ROUND(E88*N88,2)</f>
        <v>0</v>
      </c>
      <c r="P88" s="251">
        <v>0</v>
      </c>
      <c r="Q88" s="251">
        <f>ROUND(E88*P88,2)</f>
        <v>0</v>
      </c>
      <c r="R88" s="253"/>
      <c r="S88" s="253" t="s">
        <v>140</v>
      </c>
      <c r="T88" s="254" t="s">
        <v>140</v>
      </c>
      <c r="U88" s="231">
        <v>5.5E-2</v>
      </c>
      <c r="V88" s="231">
        <f>ROUND(E88*U88,2)</f>
        <v>0.91</v>
      </c>
      <c r="W88" s="231"/>
      <c r="X88" s="231" t="s">
        <v>128</v>
      </c>
      <c r="Y88" s="231" t="s">
        <v>129</v>
      </c>
      <c r="Z88" s="210"/>
      <c r="AA88" s="210"/>
      <c r="AB88" s="210"/>
      <c r="AC88" s="210"/>
      <c r="AD88" s="210"/>
      <c r="AE88" s="210"/>
      <c r="AF88" s="210"/>
      <c r="AG88" s="210" t="s">
        <v>130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ht="22.5" outlineLevel="1" x14ac:dyDescent="0.2">
      <c r="A89" s="241">
        <v>41</v>
      </c>
      <c r="B89" s="242" t="s">
        <v>299</v>
      </c>
      <c r="C89" s="260" t="s">
        <v>300</v>
      </c>
      <c r="D89" s="243" t="s">
        <v>301</v>
      </c>
      <c r="E89" s="244">
        <v>7.4550000000000001</v>
      </c>
      <c r="F89" s="245"/>
      <c r="G89" s="246">
        <f>ROUND(E89*F89,2)</f>
        <v>0</v>
      </c>
      <c r="H89" s="245"/>
      <c r="I89" s="246">
        <f>ROUND(E89*H89,2)</f>
        <v>0</v>
      </c>
      <c r="J89" s="245"/>
      <c r="K89" s="246">
        <f>ROUND(E89*J89,2)</f>
        <v>0</v>
      </c>
      <c r="L89" s="246">
        <v>21</v>
      </c>
      <c r="M89" s="246">
        <f>G89*(1+L89/100)</f>
        <v>0</v>
      </c>
      <c r="N89" s="244">
        <v>0.06</v>
      </c>
      <c r="O89" s="244">
        <f>ROUND(E89*N89,2)</f>
        <v>0.45</v>
      </c>
      <c r="P89" s="244">
        <v>0</v>
      </c>
      <c r="Q89" s="244">
        <f>ROUND(E89*P89,2)</f>
        <v>0</v>
      </c>
      <c r="R89" s="246" t="s">
        <v>245</v>
      </c>
      <c r="S89" s="246" t="s">
        <v>140</v>
      </c>
      <c r="T89" s="247" t="s">
        <v>140</v>
      </c>
      <c r="U89" s="231">
        <v>0</v>
      </c>
      <c r="V89" s="231">
        <f>ROUND(E89*U89,2)</f>
        <v>0</v>
      </c>
      <c r="W89" s="231"/>
      <c r="X89" s="231" t="s">
        <v>246</v>
      </c>
      <c r="Y89" s="231" t="s">
        <v>129</v>
      </c>
      <c r="Z89" s="210"/>
      <c r="AA89" s="210"/>
      <c r="AB89" s="210"/>
      <c r="AC89" s="210"/>
      <c r="AD89" s="210"/>
      <c r="AE89" s="210"/>
      <c r="AF89" s="210"/>
      <c r="AG89" s="210" t="s">
        <v>247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27"/>
      <c r="B90" s="228"/>
      <c r="C90" s="275" t="s">
        <v>302</v>
      </c>
      <c r="D90" s="270"/>
      <c r="E90" s="271">
        <v>7.1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31"/>
      <c r="Z90" s="210"/>
      <c r="AA90" s="210"/>
      <c r="AB90" s="210"/>
      <c r="AC90" s="210"/>
      <c r="AD90" s="210"/>
      <c r="AE90" s="210"/>
      <c r="AF90" s="210"/>
      <c r="AG90" s="210" t="s">
        <v>187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27"/>
      <c r="B91" s="228"/>
      <c r="C91" s="276" t="s">
        <v>303</v>
      </c>
      <c r="D91" s="272"/>
      <c r="E91" s="273">
        <v>0.35499999999999998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31"/>
      <c r="Z91" s="210"/>
      <c r="AA91" s="210"/>
      <c r="AB91" s="210"/>
      <c r="AC91" s="210"/>
      <c r="AD91" s="210"/>
      <c r="AE91" s="210"/>
      <c r="AF91" s="210"/>
      <c r="AG91" s="210" t="s">
        <v>187</v>
      </c>
      <c r="AH91" s="210">
        <v>4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22.5" outlineLevel="1" x14ac:dyDescent="0.2">
      <c r="A92" s="241">
        <v>42</v>
      </c>
      <c r="B92" s="242" t="s">
        <v>304</v>
      </c>
      <c r="C92" s="260" t="s">
        <v>305</v>
      </c>
      <c r="D92" s="243" t="s">
        <v>301</v>
      </c>
      <c r="E92" s="244">
        <v>7.1349999999999998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4">
        <v>0.08</v>
      </c>
      <c r="O92" s="244">
        <f>ROUND(E92*N92,2)</f>
        <v>0.56999999999999995</v>
      </c>
      <c r="P92" s="244">
        <v>0</v>
      </c>
      <c r="Q92" s="244">
        <f>ROUND(E92*P92,2)</f>
        <v>0</v>
      </c>
      <c r="R92" s="246" t="s">
        <v>245</v>
      </c>
      <c r="S92" s="246" t="s">
        <v>140</v>
      </c>
      <c r="T92" s="247" t="s">
        <v>140</v>
      </c>
      <c r="U92" s="231">
        <v>0</v>
      </c>
      <c r="V92" s="231">
        <f>ROUND(E92*U92,2)</f>
        <v>0</v>
      </c>
      <c r="W92" s="231"/>
      <c r="X92" s="231" t="s">
        <v>246</v>
      </c>
      <c r="Y92" s="231" t="s">
        <v>129</v>
      </c>
      <c r="Z92" s="210"/>
      <c r="AA92" s="210"/>
      <c r="AB92" s="210"/>
      <c r="AC92" s="210"/>
      <c r="AD92" s="210"/>
      <c r="AE92" s="210"/>
      <c r="AF92" s="210"/>
      <c r="AG92" s="210" t="s">
        <v>247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27"/>
      <c r="B93" s="228"/>
      <c r="C93" s="275" t="s">
        <v>306</v>
      </c>
      <c r="D93" s="270"/>
      <c r="E93" s="271">
        <v>8.6999999999999993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31"/>
      <c r="Z93" s="210"/>
      <c r="AA93" s="210"/>
      <c r="AB93" s="210"/>
      <c r="AC93" s="210"/>
      <c r="AD93" s="210"/>
      <c r="AE93" s="210"/>
      <c r="AF93" s="210"/>
      <c r="AG93" s="210" t="s">
        <v>187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27"/>
      <c r="B94" s="228"/>
      <c r="C94" s="276" t="s">
        <v>303</v>
      </c>
      <c r="D94" s="272"/>
      <c r="E94" s="273">
        <v>0.435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31"/>
      <c r="Z94" s="210"/>
      <c r="AA94" s="210"/>
      <c r="AB94" s="210"/>
      <c r="AC94" s="210"/>
      <c r="AD94" s="210"/>
      <c r="AE94" s="210"/>
      <c r="AF94" s="210"/>
      <c r="AG94" s="210" t="s">
        <v>187</v>
      </c>
      <c r="AH94" s="210">
        <v>4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27"/>
      <c r="B95" s="228"/>
      <c r="C95" s="275" t="s">
        <v>307</v>
      </c>
      <c r="D95" s="270"/>
      <c r="E95" s="271">
        <v>-1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0"/>
      <c r="AA95" s="210"/>
      <c r="AB95" s="210"/>
      <c r="AC95" s="210"/>
      <c r="AD95" s="210"/>
      <c r="AE95" s="210"/>
      <c r="AF95" s="210"/>
      <c r="AG95" s="210" t="s">
        <v>187</v>
      </c>
      <c r="AH95" s="210">
        <v>5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27"/>
      <c r="B96" s="228"/>
      <c r="C96" s="275" t="s">
        <v>308</v>
      </c>
      <c r="D96" s="270"/>
      <c r="E96" s="271">
        <v>-1</v>
      </c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31"/>
      <c r="Z96" s="210"/>
      <c r="AA96" s="210"/>
      <c r="AB96" s="210"/>
      <c r="AC96" s="210"/>
      <c r="AD96" s="210"/>
      <c r="AE96" s="210"/>
      <c r="AF96" s="210"/>
      <c r="AG96" s="210" t="s">
        <v>187</v>
      </c>
      <c r="AH96" s="210">
        <v>5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1" x14ac:dyDescent="0.2">
      <c r="A97" s="241">
        <v>43</v>
      </c>
      <c r="B97" s="242" t="s">
        <v>309</v>
      </c>
      <c r="C97" s="260" t="s">
        <v>310</v>
      </c>
      <c r="D97" s="243" t="s">
        <v>301</v>
      </c>
      <c r="E97" s="244">
        <v>2.415</v>
      </c>
      <c r="F97" s="245"/>
      <c r="G97" s="246">
        <f>ROUND(E97*F97,2)</f>
        <v>0</v>
      </c>
      <c r="H97" s="245"/>
      <c r="I97" s="246">
        <f>ROUND(E97*H97,2)</f>
        <v>0</v>
      </c>
      <c r="J97" s="245"/>
      <c r="K97" s="246">
        <f>ROUND(E97*J97,2)</f>
        <v>0</v>
      </c>
      <c r="L97" s="246">
        <v>21</v>
      </c>
      <c r="M97" s="246">
        <f>G97*(1+L97/100)</f>
        <v>0</v>
      </c>
      <c r="N97" s="244">
        <v>5.1999999999999998E-2</v>
      </c>
      <c r="O97" s="244">
        <f>ROUND(E97*N97,2)</f>
        <v>0.13</v>
      </c>
      <c r="P97" s="244">
        <v>0</v>
      </c>
      <c r="Q97" s="244">
        <f>ROUND(E97*P97,2)</f>
        <v>0</v>
      </c>
      <c r="R97" s="246" t="s">
        <v>245</v>
      </c>
      <c r="S97" s="246" t="s">
        <v>140</v>
      </c>
      <c r="T97" s="247" t="s">
        <v>140</v>
      </c>
      <c r="U97" s="231">
        <v>0</v>
      </c>
      <c r="V97" s="231">
        <f>ROUND(E97*U97,2)</f>
        <v>0</v>
      </c>
      <c r="W97" s="231"/>
      <c r="X97" s="231" t="s">
        <v>246</v>
      </c>
      <c r="Y97" s="231" t="s">
        <v>129</v>
      </c>
      <c r="Z97" s="210"/>
      <c r="AA97" s="210"/>
      <c r="AB97" s="210"/>
      <c r="AC97" s="210"/>
      <c r="AD97" s="210"/>
      <c r="AE97" s="210"/>
      <c r="AF97" s="210"/>
      <c r="AG97" s="210" t="s">
        <v>247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27"/>
      <c r="B98" s="228"/>
      <c r="C98" s="275" t="s">
        <v>311</v>
      </c>
      <c r="D98" s="270"/>
      <c r="E98" s="271">
        <v>2.2999999999999998</v>
      </c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31"/>
      <c r="Z98" s="210"/>
      <c r="AA98" s="210"/>
      <c r="AB98" s="210"/>
      <c r="AC98" s="210"/>
      <c r="AD98" s="210"/>
      <c r="AE98" s="210"/>
      <c r="AF98" s="210"/>
      <c r="AG98" s="210" t="s">
        <v>187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27"/>
      <c r="B99" s="228"/>
      <c r="C99" s="276" t="s">
        <v>303</v>
      </c>
      <c r="D99" s="272"/>
      <c r="E99" s="273">
        <v>0.115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0"/>
      <c r="AA99" s="210"/>
      <c r="AB99" s="210"/>
      <c r="AC99" s="210"/>
      <c r="AD99" s="210"/>
      <c r="AE99" s="210"/>
      <c r="AF99" s="210"/>
      <c r="AG99" s="210" t="s">
        <v>187</v>
      </c>
      <c r="AH99" s="210">
        <v>4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22.5" outlineLevel="1" x14ac:dyDescent="0.2">
      <c r="A100" s="248">
        <v>44</v>
      </c>
      <c r="B100" s="249" t="s">
        <v>312</v>
      </c>
      <c r="C100" s="259" t="s">
        <v>313</v>
      </c>
      <c r="D100" s="250" t="s">
        <v>301</v>
      </c>
      <c r="E100" s="251">
        <v>1</v>
      </c>
      <c r="F100" s="252"/>
      <c r="G100" s="253">
        <f>ROUND(E100*F100,2)</f>
        <v>0</v>
      </c>
      <c r="H100" s="252"/>
      <c r="I100" s="253">
        <f>ROUND(E100*H100,2)</f>
        <v>0</v>
      </c>
      <c r="J100" s="252"/>
      <c r="K100" s="253">
        <f>ROUND(E100*J100,2)</f>
        <v>0</v>
      </c>
      <c r="L100" s="253">
        <v>21</v>
      </c>
      <c r="M100" s="253">
        <f>G100*(1+L100/100)</f>
        <v>0</v>
      </c>
      <c r="N100" s="251">
        <v>6.9000000000000006E-2</v>
      </c>
      <c r="O100" s="251">
        <f>ROUND(E100*N100,2)</f>
        <v>7.0000000000000007E-2</v>
      </c>
      <c r="P100" s="251">
        <v>0</v>
      </c>
      <c r="Q100" s="251">
        <f>ROUND(E100*P100,2)</f>
        <v>0</v>
      </c>
      <c r="R100" s="253" t="s">
        <v>245</v>
      </c>
      <c r="S100" s="253" t="s">
        <v>140</v>
      </c>
      <c r="T100" s="254" t="s">
        <v>140</v>
      </c>
      <c r="U100" s="231">
        <v>0</v>
      </c>
      <c r="V100" s="231">
        <f>ROUND(E100*U100,2)</f>
        <v>0</v>
      </c>
      <c r="W100" s="231"/>
      <c r="X100" s="231" t="s">
        <v>246</v>
      </c>
      <c r="Y100" s="231" t="s">
        <v>129</v>
      </c>
      <c r="Z100" s="210"/>
      <c r="AA100" s="210"/>
      <c r="AB100" s="210"/>
      <c r="AC100" s="210"/>
      <c r="AD100" s="210"/>
      <c r="AE100" s="210"/>
      <c r="AF100" s="210"/>
      <c r="AG100" s="210" t="s">
        <v>247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2.5" outlineLevel="1" x14ac:dyDescent="0.2">
      <c r="A101" s="248">
        <v>45</v>
      </c>
      <c r="B101" s="249" t="s">
        <v>314</v>
      </c>
      <c r="C101" s="259" t="s">
        <v>315</v>
      </c>
      <c r="D101" s="250" t="s">
        <v>301</v>
      </c>
      <c r="E101" s="251">
        <v>1</v>
      </c>
      <c r="F101" s="252"/>
      <c r="G101" s="253">
        <f>ROUND(E101*F101,2)</f>
        <v>0</v>
      </c>
      <c r="H101" s="252"/>
      <c r="I101" s="253">
        <f>ROUND(E101*H101,2)</f>
        <v>0</v>
      </c>
      <c r="J101" s="252"/>
      <c r="K101" s="253">
        <f>ROUND(E101*J101,2)</f>
        <v>0</v>
      </c>
      <c r="L101" s="253">
        <v>21</v>
      </c>
      <c r="M101" s="253">
        <f>G101*(1+L101/100)</f>
        <v>0</v>
      </c>
      <c r="N101" s="251">
        <v>6.9000000000000006E-2</v>
      </c>
      <c r="O101" s="251">
        <f>ROUND(E101*N101,2)</f>
        <v>7.0000000000000007E-2</v>
      </c>
      <c r="P101" s="251">
        <v>0</v>
      </c>
      <c r="Q101" s="251">
        <f>ROUND(E101*P101,2)</f>
        <v>0</v>
      </c>
      <c r="R101" s="253" t="s">
        <v>245</v>
      </c>
      <c r="S101" s="253" t="s">
        <v>140</v>
      </c>
      <c r="T101" s="254" t="s">
        <v>140</v>
      </c>
      <c r="U101" s="231">
        <v>0</v>
      </c>
      <c r="V101" s="231">
        <f>ROUND(E101*U101,2)</f>
        <v>0</v>
      </c>
      <c r="W101" s="231"/>
      <c r="X101" s="231" t="s">
        <v>246</v>
      </c>
      <c r="Y101" s="231" t="s">
        <v>129</v>
      </c>
      <c r="Z101" s="210"/>
      <c r="AA101" s="210"/>
      <c r="AB101" s="210"/>
      <c r="AC101" s="210"/>
      <c r="AD101" s="210"/>
      <c r="AE101" s="210"/>
      <c r="AF101" s="210"/>
      <c r="AG101" s="210" t="s">
        <v>247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x14ac:dyDescent="0.2">
      <c r="A102" s="234" t="s">
        <v>121</v>
      </c>
      <c r="B102" s="235" t="s">
        <v>84</v>
      </c>
      <c r="C102" s="258" t="s">
        <v>85</v>
      </c>
      <c r="D102" s="236"/>
      <c r="E102" s="237"/>
      <c r="F102" s="238"/>
      <c r="G102" s="238">
        <f>SUMIF(AG103:AG103,"&lt;&gt;NOR",G103:G103)</f>
        <v>0</v>
      </c>
      <c r="H102" s="238"/>
      <c r="I102" s="238">
        <f>SUM(I103:I103)</f>
        <v>0</v>
      </c>
      <c r="J102" s="238"/>
      <c r="K102" s="238">
        <f>SUM(K103:K103)</f>
        <v>0</v>
      </c>
      <c r="L102" s="238"/>
      <c r="M102" s="238">
        <f>SUM(M103:M103)</f>
        <v>0</v>
      </c>
      <c r="N102" s="237"/>
      <c r="O102" s="237">
        <f>SUM(O103:O103)</f>
        <v>0</v>
      </c>
      <c r="P102" s="237"/>
      <c r="Q102" s="237">
        <f>SUM(Q103:Q103)</f>
        <v>0</v>
      </c>
      <c r="R102" s="238"/>
      <c r="S102" s="238"/>
      <c r="T102" s="239"/>
      <c r="U102" s="233"/>
      <c r="V102" s="233">
        <f>SUM(V103:V103)</f>
        <v>0.69</v>
      </c>
      <c r="W102" s="233"/>
      <c r="X102" s="233"/>
      <c r="Y102" s="233"/>
      <c r="AG102" t="s">
        <v>122</v>
      </c>
    </row>
    <row r="103" spans="1:60" outlineLevel="1" x14ac:dyDescent="0.2">
      <c r="A103" s="248">
        <v>46</v>
      </c>
      <c r="B103" s="249" t="s">
        <v>316</v>
      </c>
      <c r="C103" s="259" t="s">
        <v>317</v>
      </c>
      <c r="D103" s="250" t="s">
        <v>318</v>
      </c>
      <c r="E103" s="251">
        <v>43.061</v>
      </c>
      <c r="F103" s="252"/>
      <c r="G103" s="253">
        <f>ROUND(E103*F103,2)</f>
        <v>0</v>
      </c>
      <c r="H103" s="252"/>
      <c r="I103" s="253">
        <f>ROUND(E103*H103,2)</f>
        <v>0</v>
      </c>
      <c r="J103" s="252"/>
      <c r="K103" s="253">
        <f>ROUND(E103*J103,2)</f>
        <v>0</v>
      </c>
      <c r="L103" s="253">
        <v>21</v>
      </c>
      <c r="M103" s="253">
        <f>G103*(1+L103/100)</f>
        <v>0</v>
      </c>
      <c r="N103" s="251">
        <v>0</v>
      </c>
      <c r="O103" s="251">
        <f>ROUND(E103*N103,2)</f>
        <v>0</v>
      </c>
      <c r="P103" s="251">
        <v>0</v>
      </c>
      <c r="Q103" s="251">
        <f>ROUND(E103*P103,2)</f>
        <v>0</v>
      </c>
      <c r="R103" s="253"/>
      <c r="S103" s="253" t="s">
        <v>140</v>
      </c>
      <c r="T103" s="254" t="s">
        <v>140</v>
      </c>
      <c r="U103" s="231">
        <v>1.6E-2</v>
      </c>
      <c r="V103" s="231">
        <f>ROUND(E103*U103,2)</f>
        <v>0.69</v>
      </c>
      <c r="W103" s="231"/>
      <c r="X103" s="231" t="s">
        <v>319</v>
      </c>
      <c r="Y103" s="231" t="s">
        <v>129</v>
      </c>
      <c r="Z103" s="210"/>
      <c r="AA103" s="210"/>
      <c r="AB103" s="210"/>
      <c r="AC103" s="210"/>
      <c r="AD103" s="210"/>
      <c r="AE103" s="210"/>
      <c r="AF103" s="210"/>
      <c r="AG103" s="210" t="s">
        <v>320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">
      <c r="A104" s="234" t="s">
        <v>121</v>
      </c>
      <c r="B104" s="235" t="s">
        <v>86</v>
      </c>
      <c r="C104" s="258" t="s">
        <v>87</v>
      </c>
      <c r="D104" s="236"/>
      <c r="E104" s="237"/>
      <c r="F104" s="238"/>
      <c r="G104" s="238">
        <f>SUMIF(AG105:AG106,"&lt;&gt;NOR",G105:G106)</f>
        <v>0</v>
      </c>
      <c r="H104" s="238"/>
      <c r="I104" s="238">
        <f>SUM(I105:I106)</f>
        <v>0</v>
      </c>
      <c r="J104" s="238"/>
      <c r="K104" s="238">
        <f>SUM(K105:K106)</f>
        <v>0</v>
      </c>
      <c r="L104" s="238"/>
      <c r="M104" s="238">
        <f>SUM(M105:M106)</f>
        <v>0</v>
      </c>
      <c r="N104" s="237"/>
      <c r="O104" s="237">
        <f>SUM(O105:O106)</f>
        <v>0</v>
      </c>
      <c r="P104" s="237"/>
      <c r="Q104" s="237">
        <f>SUM(Q105:Q106)</f>
        <v>0</v>
      </c>
      <c r="R104" s="238"/>
      <c r="S104" s="238"/>
      <c r="T104" s="239"/>
      <c r="U104" s="233"/>
      <c r="V104" s="233">
        <f>SUM(V105:V106)</f>
        <v>0</v>
      </c>
      <c r="W104" s="233"/>
      <c r="X104" s="233"/>
      <c r="Y104" s="233"/>
      <c r="AG104" t="s">
        <v>122</v>
      </c>
    </row>
    <row r="105" spans="1:60" outlineLevel="1" x14ac:dyDescent="0.2">
      <c r="A105" s="241">
        <v>47</v>
      </c>
      <c r="B105" s="242" t="s">
        <v>321</v>
      </c>
      <c r="C105" s="260" t="s">
        <v>322</v>
      </c>
      <c r="D105" s="243" t="s">
        <v>194</v>
      </c>
      <c r="E105" s="244">
        <v>7</v>
      </c>
      <c r="F105" s="245"/>
      <c r="G105" s="246">
        <f>ROUND(E105*F105,2)</f>
        <v>0</v>
      </c>
      <c r="H105" s="245"/>
      <c r="I105" s="246">
        <f>ROUND(E105*H105,2)</f>
        <v>0</v>
      </c>
      <c r="J105" s="245"/>
      <c r="K105" s="246">
        <f>ROUND(E105*J105,2)</f>
        <v>0</v>
      </c>
      <c r="L105" s="246">
        <v>21</v>
      </c>
      <c r="M105" s="246">
        <f>G105*(1+L105/100)</f>
        <v>0</v>
      </c>
      <c r="N105" s="244">
        <v>0</v>
      </c>
      <c r="O105" s="244">
        <f>ROUND(E105*N105,2)</f>
        <v>0</v>
      </c>
      <c r="P105" s="244">
        <v>0</v>
      </c>
      <c r="Q105" s="244">
        <f>ROUND(E105*P105,2)</f>
        <v>0</v>
      </c>
      <c r="R105" s="246"/>
      <c r="S105" s="246" t="s">
        <v>126</v>
      </c>
      <c r="T105" s="247" t="s">
        <v>127</v>
      </c>
      <c r="U105" s="231">
        <v>0</v>
      </c>
      <c r="V105" s="231">
        <f>ROUND(E105*U105,2)</f>
        <v>0</v>
      </c>
      <c r="W105" s="231"/>
      <c r="X105" s="231" t="s">
        <v>128</v>
      </c>
      <c r="Y105" s="231" t="s">
        <v>129</v>
      </c>
      <c r="Z105" s="210"/>
      <c r="AA105" s="210"/>
      <c r="AB105" s="210"/>
      <c r="AC105" s="210"/>
      <c r="AD105" s="210"/>
      <c r="AE105" s="210"/>
      <c r="AF105" s="210"/>
      <c r="AG105" s="210" t="s">
        <v>130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27">
        <v>48</v>
      </c>
      <c r="B106" s="228" t="s">
        <v>323</v>
      </c>
      <c r="C106" s="277" t="s">
        <v>324</v>
      </c>
      <c r="D106" s="229" t="s">
        <v>0</v>
      </c>
      <c r="E106" s="274"/>
      <c r="F106" s="232"/>
      <c r="G106" s="231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1"/>
      <c r="S106" s="231" t="s">
        <v>140</v>
      </c>
      <c r="T106" s="231" t="s">
        <v>140</v>
      </c>
      <c r="U106" s="231">
        <v>0</v>
      </c>
      <c r="V106" s="231">
        <f>ROUND(E106*U106,2)</f>
        <v>0</v>
      </c>
      <c r="W106" s="231"/>
      <c r="X106" s="231" t="s">
        <v>319</v>
      </c>
      <c r="Y106" s="231" t="s">
        <v>129</v>
      </c>
      <c r="Z106" s="210"/>
      <c r="AA106" s="210"/>
      <c r="AB106" s="210"/>
      <c r="AC106" s="210"/>
      <c r="AD106" s="210"/>
      <c r="AE106" s="210"/>
      <c r="AF106" s="210"/>
      <c r="AG106" s="210" t="s">
        <v>320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x14ac:dyDescent="0.2">
      <c r="A107" s="234" t="s">
        <v>121</v>
      </c>
      <c r="B107" s="235" t="s">
        <v>88</v>
      </c>
      <c r="C107" s="258" t="s">
        <v>89</v>
      </c>
      <c r="D107" s="236"/>
      <c r="E107" s="237"/>
      <c r="F107" s="238"/>
      <c r="G107" s="238">
        <f>SUMIF(AG108:AG108,"&lt;&gt;NOR",G108:G108)</f>
        <v>0</v>
      </c>
      <c r="H107" s="238"/>
      <c r="I107" s="238">
        <f>SUM(I108:I108)</f>
        <v>0</v>
      </c>
      <c r="J107" s="238"/>
      <c r="K107" s="238">
        <f>SUM(K108:K108)</f>
        <v>0</v>
      </c>
      <c r="L107" s="238"/>
      <c r="M107" s="238">
        <f>SUM(M108:M108)</f>
        <v>0</v>
      </c>
      <c r="N107" s="237"/>
      <c r="O107" s="237">
        <f>SUM(O108:O108)</f>
        <v>0</v>
      </c>
      <c r="P107" s="237"/>
      <c r="Q107" s="237">
        <f>SUM(Q108:Q108)</f>
        <v>0</v>
      </c>
      <c r="R107" s="238"/>
      <c r="S107" s="238"/>
      <c r="T107" s="239"/>
      <c r="U107" s="233"/>
      <c r="V107" s="233">
        <f>SUM(V108:V108)</f>
        <v>0</v>
      </c>
      <c r="W107" s="233"/>
      <c r="X107" s="233"/>
      <c r="Y107" s="233"/>
      <c r="AG107" t="s">
        <v>122</v>
      </c>
    </row>
    <row r="108" spans="1:60" outlineLevel="1" x14ac:dyDescent="0.2">
      <c r="A108" s="248">
        <v>49</v>
      </c>
      <c r="B108" s="249" t="s">
        <v>325</v>
      </c>
      <c r="C108" s="259" t="s">
        <v>326</v>
      </c>
      <c r="D108" s="250" t="s">
        <v>194</v>
      </c>
      <c r="E108" s="251">
        <v>4</v>
      </c>
      <c r="F108" s="252"/>
      <c r="G108" s="253">
        <f>ROUND(E108*F108,2)</f>
        <v>0</v>
      </c>
      <c r="H108" s="252"/>
      <c r="I108" s="253">
        <f>ROUND(E108*H108,2)</f>
        <v>0</v>
      </c>
      <c r="J108" s="252"/>
      <c r="K108" s="253">
        <f>ROUND(E108*J108,2)</f>
        <v>0</v>
      </c>
      <c r="L108" s="253">
        <v>21</v>
      </c>
      <c r="M108" s="253">
        <f>G108*(1+L108/100)</f>
        <v>0</v>
      </c>
      <c r="N108" s="251">
        <v>0</v>
      </c>
      <c r="O108" s="251">
        <f>ROUND(E108*N108,2)</f>
        <v>0</v>
      </c>
      <c r="P108" s="251">
        <v>0</v>
      </c>
      <c r="Q108" s="251">
        <f>ROUND(E108*P108,2)</f>
        <v>0</v>
      </c>
      <c r="R108" s="253"/>
      <c r="S108" s="253" t="s">
        <v>126</v>
      </c>
      <c r="T108" s="254" t="s">
        <v>127</v>
      </c>
      <c r="U108" s="231">
        <v>0</v>
      </c>
      <c r="V108" s="231">
        <f>ROUND(E108*U108,2)</f>
        <v>0</v>
      </c>
      <c r="W108" s="231"/>
      <c r="X108" s="231" t="s">
        <v>128</v>
      </c>
      <c r="Y108" s="231" t="s">
        <v>129</v>
      </c>
      <c r="Z108" s="210"/>
      <c r="AA108" s="210"/>
      <c r="AB108" s="210"/>
      <c r="AC108" s="210"/>
      <c r="AD108" s="210"/>
      <c r="AE108" s="210"/>
      <c r="AF108" s="210"/>
      <c r="AG108" s="210" t="s">
        <v>130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">
      <c r="A109" s="234" t="s">
        <v>121</v>
      </c>
      <c r="B109" s="235" t="s">
        <v>90</v>
      </c>
      <c r="C109" s="258" t="s">
        <v>91</v>
      </c>
      <c r="D109" s="236"/>
      <c r="E109" s="237"/>
      <c r="F109" s="238"/>
      <c r="G109" s="238">
        <f>SUMIF(AG110:AG120,"&lt;&gt;NOR",G110:G120)</f>
        <v>0</v>
      </c>
      <c r="H109" s="238"/>
      <c r="I109" s="238">
        <f>SUM(I110:I120)</f>
        <v>0</v>
      </c>
      <c r="J109" s="238"/>
      <c r="K109" s="238">
        <f>SUM(K110:K120)</f>
        <v>0</v>
      </c>
      <c r="L109" s="238"/>
      <c r="M109" s="238">
        <f>SUM(M110:M120)</f>
        <v>0</v>
      </c>
      <c r="N109" s="237"/>
      <c r="O109" s="237">
        <f>SUM(O110:O120)</f>
        <v>0</v>
      </c>
      <c r="P109" s="237"/>
      <c r="Q109" s="237">
        <f>SUM(Q110:Q120)</f>
        <v>0</v>
      </c>
      <c r="R109" s="238"/>
      <c r="S109" s="238"/>
      <c r="T109" s="239"/>
      <c r="U109" s="233"/>
      <c r="V109" s="233">
        <f>SUM(V110:V120)</f>
        <v>7.69</v>
      </c>
      <c r="W109" s="233"/>
      <c r="X109" s="233"/>
      <c r="Y109" s="233"/>
      <c r="AG109" t="s">
        <v>122</v>
      </c>
    </row>
    <row r="110" spans="1:60" ht="22.5" outlineLevel="1" x14ac:dyDescent="0.2">
      <c r="A110" s="241">
        <v>50</v>
      </c>
      <c r="B110" s="242" t="s">
        <v>327</v>
      </c>
      <c r="C110" s="260" t="s">
        <v>328</v>
      </c>
      <c r="D110" s="243" t="s">
        <v>318</v>
      </c>
      <c r="E110" s="244">
        <v>3.51</v>
      </c>
      <c r="F110" s="245"/>
      <c r="G110" s="246">
        <f>ROUND(E110*F110,2)</f>
        <v>0</v>
      </c>
      <c r="H110" s="245"/>
      <c r="I110" s="246">
        <f>ROUND(E110*H110,2)</f>
        <v>0</v>
      </c>
      <c r="J110" s="245"/>
      <c r="K110" s="246">
        <f>ROUND(E110*J110,2)</f>
        <v>0</v>
      </c>
      <c r="L110" s="246">
        <v>21</v>
      </c>
      <c r="M110" s="246">
        <f>G110*(1+L110/100)</f>
        <v>0</v>
      </c>
      <c r="N110" s="244">
        <v>0</v>
      </c>
      <c r="O110" s="244">
        <f>ROUND(E110*N110,2)</f>
        <v>0</v>
      </c>
      <c r="P110" s="244">
        <v>0</v>
      </c>
      <c r="Q110" s="244">
        <f>ROUND(E110*P110,2)</f>
        <v>0</v>
      </c>
      <c r="R110" s="246"/>
      <c r="S110" s="246" t="s">
        <v>140</v>
      </c>
      <c r="T110" s="247" t="s">
        <v>140</v>
      </c>
      <c r="U110" s="231">
        <v>0</v>
      </c>
      <c r="V110" s="231">
        <f>ROUND(E110*U110,2)</f>
        <v>0</v>
      </c>
      <c r="W110" s="231"/>
      <c r="X110" s="231" t="s">
        <v>128</v>
      </c>
      <c r="Y110" s="231" t="s">
        <v>129</v>
      </c>
      <c r="Z110" s="210"/>
      <c r="AA110" s="210"/>
      <c r="AB110" s="210"/>
      <c r="AC110" s="210"/>
      <c r="AD110" s="210"/>
      <c r="AE110" s="210"/>
      <c r="AF110" s="210"/>
      <c r="AG110" s="210" t="s">
        <v>130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27"/>
      <c r="B111" s="228"/>
      <c r="C111" s="275" t="s">
        <v>329</v>
      </c>
      <c r="D111" s="270"/>
      <c r="E111" s="271">
        <v>3.51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31"/>
      <c r="Z111" s="210"/>
      <c r="AA111" s="210"/>
      <c r="AB111" s="210"/>
      <c r="AC111" s="210"/>
      <c r="AD111" s="210"/>
      <c r="AE111" s="210"/>
      <c r="AF111" s="210"/>
      <c r="AG111" s="210" t="s">
        <v>187</v>
      </c>
      <c r="AH111" s="210">
        <v>7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41">
        <v>51</v>
      </c>
      <c r="B112" s="242" t="s">
        <v>330</v>
      </c>
      <c r="C112" s="260" t="s">
        <v>331</v>
      </c>
      <c r="D112" s="243" t="s">
        <v>318</v>
      </c>
      <c r="E112" s="244">
        <v>7.0620000000000003</v>
      </c>
      <c r="F112" s="245"/>
      <c r="G112" s="246">
        <f>ROUND(E112*F112,2)</f>
        <v>0</v>
      </c>
      <c r="H112" s="245"/>
      <c r="I112" s="246">
        <f>ROUND(E112*H112,2)</f>
        <v>0</v>
      </c>
      <c r="J112" s="245"/>
      <c r="K112" s="246">
        <f>ROUND(E112*J112,2)</f>
        <v>0</v>
      </c>
      <c r="L112" s="246">
        <v>21</v>
      </c>
      <c r="M112" s="246">
        <f>G112*(1+L112/100)</f>
        <v>0</v>
      </c>
      <c r="N112" s="244">
        <v>0</v>
      </c>
      <c r="O112" s="244">
        <f>ROUND(E112*N112,2)</f>
        <v>0</v>
      </c>
      <c r="P112" s="244">
        <v>0</v>
      </c>
      <c r="Q112" s="244">
        <f>ROUND(E112*P112,2)</f>
        <v>0</v>
      </c>
      <c r="R112" s="246"/>
      <c r="S112" s="246" t="s">
        <v>140</v>
      </c>
      <c r="T112" s="247" t="s">
        <v>140</v>
      </c>
      <c r="U112" s="231">
        <v>0</v>
      </c>
      <c r="V112" s="231">
        <f>ROUND(E112*U112,2)</f>
        <v>0</v>
      </c>
      <c r="W112" s="231"/>
      <c r="X112" s="231" t="s">
        <v>128</v>
      </c>
      <c r="Y112" s="231" t="s">
        <v>129</v>
      </c>
      <c r="Z112" s="210"/>
      <c r="AA112" s="210"/>
      <c r="AB112" s="210"/>
      <c r="AC112" s="210"/>
      <c r="AD112" s="210"/>
      <c r="AE112" s="210"/>
      <c r="AF112" s="210"/>
      <c r="AG112" s="210" t="s">
        <v>130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">
      <c r="A113" s="227"/>
      <c r="B113" s="228"/>
      <c r="C113" s="275" t="s">
        <v>332</v>
      </c>
      <c r="D113" s="270"/>
      <c r="E113" s="271">
        <v>7.0620000000000003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31"/>
      <c r="Z113" s="210"/>
      <c r="AA113" s="210"/>
      <c r="AB113" s="210"/>
      <c r="AC113" s="210"/>
      <c r="AD113" s="210"/>
      <c r="AE113" s="210"/>
      <c r="AF113" s="210"/>
      <c r="AG113" s="210" t="s">
        <v>187</v>
      </c>
      <c r="AH113" s="210">
        <v>7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ht="22.5" outlineLevel="1" x14ac:dyDescent="0.2">
      <c r="A114" s="241">
        <v>52</v>
      </c>
      <c r="B114" s="242" t="s">
        <v>333</v>
      </c>
      <c r="C114" s="260" t="s">
        <v>334</v>
      </c>
      <c r="D114" s="243" t="s">
        <v>318</v>
      </c>
      <c r="E114" s="244">
        <v>2.266</v>
      </c>
      <c r="F114" s="245"/>
      <c r="G114" s="246">
        <f>ROUND(E114*F114,2)</f>
        <v>0</v>
      </c>
      <c r="H114" s="245"/>
      <c r="I114" s="246">
        <f>ROUND(E114*H114,2)</f>
        <v>0</v>
      </c>
      <c r="J114" s="245"/>
      <c r="K114" s="246">
        <f>ROUND(E114*J114,2)</f>
        <v>0</v>
      </c>
      <c r="L114" s="246">
        <v>21</v>
      </c>
      <c r="M114" s="246">
        <f>G114*(1+L114/100)</f>
        <v>0</v>
      </c>
      <c r="N114" s="244">
        <v>0</v>
      </c>
      <c r="O114" s="244">
        <f>ROUND(E114*N114,2)</f>
        <v>0</v>
      </c>
      <c r="P114" s="244">
        <v>0</v>
      </c>
      <c r="Q114" s="244">
        <f>ROUND(E114*P114,2)</f>
        <v>0</v>
      </c>
      <c r="R114" s="246"/>
      <c r="S114" s="246" t="s">
        <v>140</v>
      </c>
      <c r="T114" s="247" t="s">
        <v>140</v>
      </c>
      <c r="U114" s="231">
        <v>0</v>
      </c>
      <c r="V114" s="231">
        <f>ROUND(E114*U114,2)</f>
        <v>0</v>
      </c>
      <c r="W114" s="231"/>
      <c r="X114" s="231" t="s">
        <v>128</v>
      </c>
      <c r="Y114" s="231" t="s">
        <v>129</v>
      </c>
      <c r="Z114" s="210"/>
      <c r="AA114" s="210"/>
      <c r="AB114" s="210"/>
      <c r="AC114" s="210"/>
      <c r="AD114" s="210"/>
      <c r="AE114" s="210"/>
      <c r="AF114" s="210"/>
      <c r="AG114" s="210" t="s">
        <v>130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27"/>
      <c r="B115" s="228"/>
      <c r="C115" s="275" t="s">
        <v>335</v>
      </c>
      <c r="D115" s="270"/>
      <c r="E115" s="271">
        <v>1.012</v>
      </c>
      <c r="F115" s="231"/>
      <c r="G115" s="231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31"/>
      <c r="Z115" s="210"/>
      <c r="AA115" s="210"/>
      <c r="AB115" s="210"/>
      <c r="AC115" s="210"/>
      <c r="AD115" s="210"/>
      <c r="AE115" s="210"/>
      <c r="AF115" s="210"/>
      <c r="AG115" s="210" t="s">
        <v>187</v>
      </c>
      <c r="AH115" s="210">
        <v>7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27"/>
      <c r="B116" s="228"/>
      <c r="C116" s="275" t="s">
        <v>336</v>
      </c>
      <c r="D116" s="270"/>
      <c r="E116" s="271">
        <v>1.254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0"/>
      <c r="AA116" s="210"/>
      <c r="AB116" s="210"/>
      <c r="AC116" s="210"/>
      <c r="AD116" s="210"/>
      <c r="AE116" s="210"/>
      <c r="AF116" s="210"/>
      <c r="AG116" s="210" t="s">
        <v>187</v>
      </c>
      <c r="AH116" s="210">
        <v>7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48">
        <v>53</v>
      </c>
      <c r="B117" s="249" t="s">
        <v>337</v>
      </c>
      <c r="C117" s="259" t="s">
        <v>338</v>
      </c>
      <c r="D117" s="250" t="s">
        <v>318</v>
      </c>
      <c r="E117" s="251">
        <v>12.837999999999999</v>
      </c>
      <c r="F117" s="252"/>
      <c r="G117" s="253">
        <f>ROUND(E117*F117,2)</f>
        <v>0</v>
      </c>
      <c r="H117" s="252"/>
      <c r="I117" s="253">
        <f>ROUND(E117*H117,2)</f>
        <v>0</v>
      </c>
      <c r="J117" s="252"/>
      <c r="K117" s="253">
        <f>ROUND(E117*J117,2)</f>
        <v>0</v>
      </c>
      <c r="L117" s="253">
        <v>21</v>
      </c>
      <c r="M117" s="253">
        <f>G117*(1+L117/100)</f>
        <v>0</v>
      </c>
      <c r="N117" s="251">
        <v>0</v>
      </c>
      <c r="O117" s="251">
        <f>ROUND(E117*N117,2)</f>
        <v>0</v>
      </c>
      <c r="P117" s="251">
        <v>0</v>
      </c>
      <c r="Q117" s="251">
        <f>ROUND(E117*P117,2)</f>
        <v>0</v>
      </c>
      <c r="R117" s="253"/>
      <c r="S117" s="253" t="s">
        <v>140</v>
      </c>
      <c r="T117" s="254" t="s">
        <v>140</v>
      </c>
      <c r="U117" s="231">
        <v>9.9000000000000005E-2</v>
      </c>
      <c r="V117" s="231">
        <f>ROUND(E117*U117,2)</f>
        <v>1.27</v>
      </c>
      <c r="W117" s="231"/>
      <c r="X117" s="231" t="s">
        <v>339</v>
      </c>
      <c r="Y117" s="231" t="s">
        <v>129</v>
      </c>
      <c r="Z117" s="210"/>
      <c r="AA117" s="210"/>
      <c r="AB117" s="210"/>
      <c r="AC117" s="210"/>
      <c r="AD117" s="210"/>
      <c r="AE117" s="210"/>
      <c r="AF117" s="210"/>
      <c r="AG117" s="210" t="s">
        <v>340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48">
        <v>54</v>
      </c>
      <c r="B118" s="249" t="s">
        <v>341</v>
      </c>
      <c r="C118" s="259" t="s">
        <v>342</v>
      </c>
      <c r="D118" s="250" t="s">
        <v>318</v>
      </c>
      <c r="E118" s="251">
        <v>12.837999999999999</v>
      </c>
      <c r="F118" s="252"/>
      <c r="G118" s="253">
        <f>ROUND(E118*F118,2)</f>
        <v>0</v>
      </c>
      <c r="H118" s="252"/>
      <c r="I118" s="253">
        <f>ROUND(E118*H118,2)</f>
        <v>0</v>
      </c>
      <c r="J118" s="252"/>
      <c r="K118" s="253">
        <f>ROUND(E118*J118,2)</f>
        <v>0</v>
      </c>
      <c r="L118" s="253">
        <v>21</v>
      </c>
      <c r="M118" s="253">
        <f>G118*(1+L118/100)</f>
        <v>0</v>
      </c>
      <c r="N118" s="251">
        <v>0</v>
      </c>
      <c r="O118" s="251">
        <f>ROUND(E118*N118,2)</f>
        <v>0</v>
      </c>
      <c r="P118" s="251">
        <v>0</v>
      </c>
      <c r="Q118" s="251">
        <f>ROUND(E118*P118,2)</f>
        <v>0</v>
      </c>
      <c r="R118" s="253"/>
      <c r="S118" s="253" t="s">
        <v>140</v>
      </c>
      <c r="T118" s="254" t="s">
        <v>140</v>
      </c>
      <c r="U118" s="231">
        <v>0.49</v>
      </c>
      <c r="V118" s="231">
        <f>ROUND(E118*U118,2)</f>
        <v>6.29</v>
      </c>
      <c r="W118" s="231"/>
      <c r="X118" s="231" t="s">
        <v>339</v>
      </c>
      <c r="Y118" s="231" t="s">
        <v>129</v>
      </c>
      <c r="Z118" s="210"/>
      <c r="AA118" s="210"/>
      <c r="AB118" s="210"/>
      <c r="AC118" s="210"/>
      <c r="AD118" s="210"/>
      <c r="AE118" s="210"/>
      <c r="AF118" s="210"/>
      <c r="AG118" s="210" t="s">
        <v>340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48">
        <v>55</v>
      </c>
      <c r="B119" s="249" t="s">
        <v>343</v>
      </c>
      <c r="C119" s="259" t="s">
        <v>344</v>
      </c>
      <c r="D119" s="250" t="s">
        <v>318</v>
      </c>
      <c r="E119" s="251">
        <v>179.732</v>
      </c>
      <c r="F119" s="252"/>
      <c r="G119" s="253">
        <f>ROUND(E119*F119,2)</f>
        <v>0</v>
      </c>
      <c r="H119" s="252"/>
      <c r="I119" s="253">
        <f>ROUND(E119*H119,2)</f>
        <v>0</v>
      </c>
      <c r="J119" s="252"/>
      <c r="K119" s="253">
        <f>ROUND(E119*J119,2)</f>
        <v>0</v>
      </c>
      <c r="L119" s="253">
        <v>21</v>
      </c>
      <c r="M119" s="253">
        <f>G119*(1+L119/100)</f>
        <v>0</v>
      </c>
      <c r="N119" s="251">
        <v>0</v>
      </c>
      <c r="O119" s="251">
        <f>ROUND(E119*N119,2)</f>
        <v>0</v>
      </c>
      <c r="P119" s="251">
        <v>0</v>
      </c>
      <c r="Q119" s="251">
        <f>ROUND(E119*P119,2)</f>
        <v>0</v>
      </c>
      <c r="R119" s="253"/>
      <c r="S119" s="253" t="s">
        <v>140</v>
      </c>
      <c r="T119" s="254" t="s">
        <v>140</v>
      </c>
      <c r="U119" s="231">
        <v>0</v>
      </c>
      <c r="V119" s="231">
        <f>ROUND(E119*U119,2)</f>
        <v>0</v>
      </c>
      <c r="W119" s="231"/>
      <c r="X119" s="231" t="s">
        <v>339</v>
      </c>
      <c r="Y119" s="231" t="s">
        <v>129</v>
      </c>
      <c r="Z119" s="210"/>
      <c r="AA119" s="210"/>
      <c r="AB119" s="210"/>
      <c r="AC119" s="210"/>
      <c r="AD119" s="210"/>
      <c r="AE119" s="210"/>
      <c r="AF119" s="210"/>
      <c r="AG119" s="210" t="s">
        <v>340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41">
        <v>56</v>
      </c>
      <c r="B120" s="242" t="s">
        <v>345</v>
      </c>
      <c r="C120" s="260" t="s">
        <v>346</v>
      </c>
      <c r="D120" s="243" t="s">
        <v>318</v>
      </c>
      <c r="E120" s="244">
        <v>12.837999999999999</v>
      </c>
      <c r="F120" s="245"/>
      <c r="G120" s="246">
        <f>ROUND(E120*F120,2)</f>
        <v>0</v>
      </c>
      <c r="H120" s="245"/>
      <c r="I120" s="246">
        <f>ROUND(E120*H120,2)</f>
        <v>0</v>
      </c>
      <c r="J120" s="245"/>
      <c r="K120" s="246">
        <f>ROUND(E120*J120,2)</f>
        <v>0</v>
      </c>
      <c r="L120" s="246">
        <v>21</v>
      </c>
      <c r="M120" s="246">
        <f>G120*(1+L120/100)</f>
        <v>0</v>
      </c>
      <c r="N120" s="244">
        <v>0</v>
      </c>
      <c r="O120" s="244">
        <f>ROUND(E120*N120,2)</f>
        <v>0</v>
      </c>
      <c r="P120" s="244">
        <v>0</v>
      </c>
      <c r="Q120" s="244">
        <f>ROUND(E120*P120,2)</f>
        <v>0</v>
      </c>
      <c r="R120" s="246"/>
      <c r="S120" s="246" t="s">
        <v>140</v>
      </c>
      <c r="T120" s="247" t="s">
        <v>140</v>
      </c>
      <c r="U120" s="231">
        <v>0.01</v>
      </c>
      <c r="V120" s="231">
        <f>ROUND(E120*U120,2)</f>
        <v>0.13</v>
      </c>
      <c r="W120" s="231"/>
      <c r="X120" s="231" t="s">
        <v>339</v>
      </c>
      <c r="Y120" s="231" t="s">
        <v>129</v>
      </c>
      <c r="Z120" s="210"/>
      <c r="AA120" s="210"/>
      <c r="AB120" s="210"/>
      <c r="AC120" s="210"/>
      <c r="AD120" s="210"/>
      <c r="AE120" s="210"/>
      <c r="AF120" s="210"/>
      <c r="AG120" s="210" t="s">
        <v>340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x14ac:dyDescent="0.2">
      <c r="A121" s="3"/>
      <c r="B121" s="4"/>
      <c r="C121" s="263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AE121">
        <v>15</v>
      </c>
      <c r="AF121">
        <v>21</v>
      </c>
      <c r="AG121" t="s">
        <v>107</v>
      </c>
    </row>
    <row r="122" spans="1:60" x14ac:dyDescent="0.2">
      <c r="A122" s="213"/>
      <c r="B122" s="214" t="s">
        <v>31</v>
      </c>
      <c r="C122" s="264"/>
      <c r="D122" s="215"/>
      <c r="E122" s="216"/>
      <c r="F122" s="216"/>
      <c r="G122" s="240">
        <f>G8+G14+G33+G59+G65+G76+G81+G102+G104+G107+G109</f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AE122">
        <f>SUMIF(L7:L120,AE121,G7:G120)</f>
        <v>0</v>
      </c>
      <c r="AF122">
        <f>SUMIF(L7:L120,AF121,G7:G120)</f>
        <v>0</v>
      </c>
      <c r="AG122" t="s">
        <v>178</v>
      </c>
    </row>
    <row r="123" spans="1:60" x14ac:dyDescent="0.2">
      <c r="A123" s="3"/>
      <c r="B123" s="4"/>
      <c r="C123" s="263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60" x14ac:dyDescent="0.2">
      <c r="A124" s="3"/>
      <c r="B124" s="4"/>
      <c r="C124" s="263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60" x14ac:dyDescent="0.2">
      <c r="A125" s="217" t="s">
        <v>179</v>
      </c>
      <c r="B125" s="217"/>
      <c r="C125" s="265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60" x14ac:dyDescent="0.2">
      <c r="A126" s="218"/>
      <c r="B126" s="219"/>
      <c r="C126" s="266"/>
      <c r="D126" s="219"/>
      <c r="E126" s="219"/>
      <c r="F126" s="219"/>
      <c r="G126" s="220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AG126" t="s">
        <v>180</v>
      </c>
    </row>
    <row r="127" spans="1:60" x14ac:dyDescent="0.2">
      <c r="A127" s="221"/>
      <c r="B127" s="222"/>
      <c r="C127" s="267"/>
      <c r="D127" s="222"/>
      <c r="E127" s="222"/>
      <c r="F127" s="222"/>
      <c r="G127" s="22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60" x14ac:dyDescent="0.2">
      <c r="A128" s="221"/>
      <c r="B128" s="222"/>
      <c r="C128" s="267"/>
      <c r="D128" s="222"/>
      <c r="E128" s="222"/>
      <c r="F128" s="222"/>
      <c r="G128" s="22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33" x14ac:dyDescent="0.2">
      <c r="A129" s="221"/>
      <c r="B129" s="222"/>
      <c r="C129" s="267"/>
      <c r="D129" s="222"/>
      <c r="E129" s="222"/>
      <c r="F129" s="222"/>
      <c r="G129" s="22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33" x14ac:dyDescent="0.2">
      <c r="A130" s="224"/>
      <c r="B130" s="225"/>
      <c r="C130" s="268"/>
      <c r="D130" s="225"/>
      <c r="E130" s="225"/>
      <c r="F130" s="225"/>
      <c r="G130" s="226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33" x14ac:dyDescent="0.2">
      <c r="A131" s="3"/>
      <c r="B131" s="4"/>
      <c r="C131" s="263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 x14ac:dyDescent="0.2">
      <c r="C132" s="269"/>
      <c r="D132" s="10"/>
      <c r="AG132" t="s">
        <v>182</v>
      </c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ZpmWx5RVpSMQnfrev2V/lDX4/9kqZRsiGWeOxucseGg7tQzHXCuJHuwsPrAk8jxNkYwinaflOPBt3NnqHnj3w==" saltValue="HoRtmqVNtE6Rzt9h2++o3Q==" spinCount="100000" sheet="1" formatRows="0"/>
  <mergeCells count="6">
    <mergeCell ref="A1:G1"/>
    <mergeCell ref="C2:G2"/>
    <mergeCell ref="C3:G3"/>
    <mergeCell ref="C4:G4"/>
    <mergeCell ref="A125:C125"/>
    <mergeCell ref="A126:G130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SO.00 00 Pol</vt:lpstr>
      <vt:lpstr>SO.01-1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'SO.00 00 Pol'!Názvy_tisku</vt:lpstr>
      <vt:lpstr>'SO.01-1 01 Pol'!Názvy_tisku</vt:lpstr>
      <vt:lpstr>oadresa</vt:lpstr>
      <vt:lpstr>Stavba!Objednatel</vt:lpstr>
      <vt:lpstr>Stavba!Objekt</vt:lpstr>
      <vt:lpstr>'SO.00 00 Pol'!Oblast_tisku</vt:lpstr>
      <vt:lpstr>'SO.01-1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2019-03-19T12:27:02Z</cp:lastPrinted>
  <dcterms:created xsi:type="dcterms:W3CDTF">2009-04-08T07:15:50Z</dcterms:created>
  <dcterms:modified xsi:type="dcterms:W3CDTF">2023-09-19T17:32:01Z</dcterms:modified>
</cp:coreProperties>
</file>