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rcaK\OneDrive\Plocha\"/>
    </mc:Choice>
  </mc:AlternateContent>
  <xr:revisionPtr revIDLastSave="0" documentId="8_{71941668-4EEF-4724-BC5C-44254149EFD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Pol'!$A$1:$Y$465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16" i="1" s="1"/>
  <c r="I53" i="1"/>
  <c r="G42" i="1"/>
  <c r="F42" i="1"/>
  <c r="G41" i="1"/>
  <c r="F41" i="1"/>
  <c r="G39" i="1"/>
  <c r="F39" i="1"/>
  <c r="G464" i="12"/>
  <c r="BA462" i="12"/>
  <c r="BA460" i="12"/>
  <c r="BA339" i="12"/>
  <c r="BA336" i="12"/>
  <c r="BA285" i="12"/>
  <c r="BA274" i="12"/>
  <c r="BA210" i="12"/>
  <c r="BA207" i="12"/>
  <c r="BA124" i="12"/>
  <c r="BA117" i="12"/>
  <c r="BA109" i="12"/>
  <c r="BA105" i="12"/>
  <c r="BA100" i="12"/>
  <c r="BA91" i="12"/>
  <c r="BA83" i="12"/>
  <c r="BA71" i="12"/>
  <c r="BA66" i="12"/>
  <c r="BA61" i="12"/>
  <c r="BA56" i="12"/>
  <c r="BA51" i="12"/>
  <c r="BA22" i="12"/>
  <c r="BA19" i="12"/>
  <c r="BA16" i="12"/>
  <c r="G9" i="12"/>
  <c r="M9" i="12" s="1"/>
  <c r="M8" i="12" s="1"/>
  <c r="I9" i="12"/>
  <c r="I8" i="12" s="1"/>
  <c r="K9" i="12"/>
  <c r="O9" i="12"/>
  <c r="Q9" i="12"/>
  <c r="Q8" i="12" s="1"/>
  <c r="V9" i="12"/>
  <c r="V8" i="12" s="1"/>
  <c r="G12" i="12"/>
  <c r="I12" i="12"/>
  <c r="K12" i="12"/>
  <c r="K8" i="12" s="1"/>
  <c r="M12" i="12"/>
  <c r="O12" i="12"/>
  <c r="Q12" i="12"/>
  <c r="V12" i="12"/>
  <c r="G15" i="12"/>
  <c r="I15" i="12"/>
  <c r="K15" i="12"/>
  <c r="M15" i="12"/>
  <c r="O15" i="12"/>
  <c r="Q15" i="12"/>
  <c r="V15" i="12"/>
  <c r="G18" i="12"/>
  <c r="I18" i="12"/>
  <c r="K18" i="12"/>
  <c r="M18" i="12"/>
  <c r="O18" i="12"/>
  <c r="O8" i="12" s="1"/>
  <c r="Q18" i="12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2" i="12"/>
  <c r="I42" i="12"/>
  <c r="K42" i="12"/>
  <c r="M42" i="12"/>
  <c r="O42" i="12"/>
  <c r="Q42" i="12"/>
  <c r="V42" i="12"/>
  <c r="G45" i="12"/>
  <c r="M45" i="12" s="1"/>
  <c r="I45" i="12"/>
  <c r="K45" i="12"/>
  <c r="O45" i="12"/>
  <c r="Q45" i="12"/>
  <c r="V45" i="12"/>
  <c r="G50" i="12"/>
  <c r="I50" i="12"/>
  <c r="I49" i="12" s="1"/>
  <c r="K50" i="12"/>
  <c r="M50" i="12"/>
  <c r="O50" i="12"/>
  <c r="O49" i="12" s="1"/>
  <c r="Q50" i="12"/>
  <c r="V50" i="12"/>
  <c r="G55" i="12"/>
  <c r="G49" i="12" s="1"/>
  <c r="I55" i="12"/>
  <c r="K55" i="12"/>
  <c r="O55" i="12"/>
  <c r="Q55" i="12"/>
  <c r="V55" i="12"/>
  <c r="G60" i="12"/>
  <c r="M60" i="12" s="1"/>
  <c r="I60" i="12"/>
  <c r="K60" i="12"/>
  <c r="O60" i="12"/>
  <c r="Q60" i="12"/>
  <c r="V60" i="12"/>
  <c r="G65" i="12"/>
  <c r="I65" i="12"/>
  <c r="K65" i="12"/>
  <c r="K49" i="12" s="1"/>
  <c r="M65" i="12"/>
  <c r="O65" i="12"/>
  <c r="Q65" i="12"/>
  <c r="V65" i="12"/>
  <c r="G70" i="12"/>
  <c r="I70" i="12"/>
  <c r="K70" i="12"/>
  <c r="M70" i="12"/>
  <c r="O70" i="12"/>
  <c r="Q70" i="12"/>
  <c r="V70" i="12"/>
  <c r="G82" i="12"/>
  <c r="I82" i="12"/>
  <c r="K82" i="12"/>
  <c r="M82" i="12"/>
  <c r="O82" i="12"/>
  <c r="Q82" i="12"/>
  <c r="V82" i="12"/>
  <c r="G90" i="12"/>
  <c r="M90" i="12" s="1"/>
  <c r="I90" i="12"/>
  <c r="K90" i="12"/>
  <c r="O90" i="12"/>
  <c r="Q90" i="12"/>
  <c r="Q49" i="12" s="1"/>
  <c r="V90" i="12"/>
  <c r="G99" i="12"/>
  <c r="I99" i="12"/>
  <c r="K99" i="12"/>
  <c r="M99" i="12"/>
  <c r="O99" i="12"/>
  <c r="Q99" i="12"/>
  <c r="V99" i="12"/>
  <c r="V49" i="12" s="1"/>
  <c r="G104" i="12"/>
  <c r="I104" i="12"/>
  <c r="K104" i="12"/>
  <c r="M104" i="12"/>
  <c r="O104" i="12"/>
  <c r="Q104" i="12"/>
  <c r="V104" i="12"/>
  <c r="G108" i="12"/>
  <c r="M108" i="12" s="1"/>
  <c r="I108" i="12"/>
  <c r="K108" i="12"/>
  <c r="O108" i="12"/>
  <c r="Q108" i="12"/>
  <c r="V108" i="12"/>
  <c r="G116" i="12"/>
  <c r="M116" i="12" s="1"/>
  <c r="I116" i="12"/>
  <c r="K116" i="12"/>
  <c r="O116" i="12"/>
  <c r="Q116" i="12"/>
  <c r="V116" i="12"/>
  <c r="G123" i="12"/>
  <c r="I123" i="12"/>
  <c r="K123" i="12"/>
  <c r="M123" i="12"/>
  <c r="O123" i="12"/>
  <c r="Q123" i="12"/>
  <c r="V123" i="12"/>
  <c r="G135" i="12"/>
  <c r="I135" i="12"/>
  <c r="K135" i="12"/>
  <c r="M135" i="12"/>
  <c r="O135" i="12"/>
  <c r="Q135" i="12"/>
  <c r="V135" i="12"/>
  <c r="O174" i="12"/>
  <c r="G175" i="12"/>
  <c r="M175" i="12" s="1"/>
  <c r="I175" i="12"/>
  <c r="I174" i="12" s="1"/>
  <c r="K175" i="12"/>
  <c r="K174" i="12" s="1"/>
  <c r="O175" i="12"/>
  <c r="Q175" i="12"/>
  <c r="Q174" i="12" s="1"/>
  <c r="V175" i="12"/>
  <c r="G179" i="12"/>
  <c r="I179" i="12"/>
  <c r="K179" i="12"/>
  <c r="M179" i="12"/>
  <c r="O179" i="12"/>
  <c r="Q179" i="12"/>
  <c r="V179" i="12"/>
  <c r="V174" i="12" s="1"/>
  <c r="G185" i="12"/>
  <c r="I185" i="12"/>
  <c r="K185" i="12"/>
  <c r="M185" i="12"/>
  <c r="O185" i="12"/>
  <c r="Q185" i="12"/>
  <c r="V185" i="12"/>
  <c r="G197" i="12"/>
  <c r="M197" i="12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K202" i="12"/>
  <c r="V202" i="12"/>
  <c r="G203" i="12"/>
  <c r="G202" i="12" s="1"/>
  <c r="I203" i="12"/>
  <c r="K203" i="12"/>
  <c r="M203" i="12"/>
  <c r="O203" i="12"/>
  <c r="Q203" i="12"/>
  <c r="Q202" i="12" s="1"/>
  <c r="V203" i="12"/>
  <c r="G206" i="12"/>
  <c r="M206" i="12" s="1"/>
  <c r="I206" i="12"/>
  <c r="K206" i="12"/>
  <c r="O206" i="12"/>
  <c r="O202" i="12" s="1"/>
  <c r="Q206" i="12"/>
  <c r="V206" i="12"/>
  <c r="G209" i="12"/>
  <c r="I209" i="12"/>
  <c r="I202" i="12" s="1"/>
  <c r="K209" i="12"/>
  <c r="M209" i="12"/>
  <c r="O209" i="12"/>
  <c r="Q209" i="12"/>
  <c r="V209" i="12"/>
  <c r="G213" i="12"/>
  <c r="I213" i="12"/>
  <c r="I212" i="12" s="1"/>
  <c r="K213" i="12"/>
  <c r="M213" i="12"/>
  <c r="O213" i="12"/>
  <c r="O212" i="12" s="1"/>
  <c r="Q213" i="12"/>
  <c r="V213" i="12"/>
  <c r="G218" i="12"/>
  <c r="G212" i="12" s="1"/>
  <c r="I218" i="12"/>
  <c r="K218" i="12"/>
  <c r="O218" i="12"/>
  <c r="Q218" i="12"/>
  <c r="V218" i="12"/>
  <c r="G222" i="12"/>
  <c r="M222" i="12" s="1"/>
  <c r="I222" i="12"/>
  <c r="K222" i="12"/>
  <c r="O222" i="12"/>
  <c r="Q222" i="12"/>
  <c r="Q212" i="12" s="1"/>
  <c r="V222" i="12"/>
  <c r="G231" i="12"/>
  <c r="I231" i="12"/>
  <c r="K231" i="12"/>
  <c r="K212" i="12" s="1"/>
  <c r="M231" i="12"/>
  <c r="O231" i="12"/>
  <c r="Q231" i="12"/>
  <c r="V231" i="12"/>
  <c r="G235" i="12"/>
  <c r="I235" i="12"/>
  <c r="K235" i="12"/>
  <c r="M235" i="12"/>
  <c r="O235" i="12"/>
  <c r="Q235" i="12"/>
  <c r="V235" i="12"/>
  <c r="G241" i="12"/>
  <c r="M241" i="12" s="1"/>
  <c r="I241" i="12"/>
  <c r="K241" i="12"/>
  <c r="O241" i="12"/>
  <c r="Q241" i="12"/>
  <c r="V241" i="12"/>
  <c r="G247" i="12"/>
  <c r="M247" i="12" s="1"/>
  <c r="I247" i="12"/>
  <c r="K247" i="12"/>
  <c r="O247" i="12"/>
  <c r="Q247" i="12"/>
  <c r="V247" i="12"/>
  <c r="G251" i="12"/>
  <c r="I251" i="12"/>
  <c r="K251" i="12"/>
  <c r="M251" i="12"/>
  <c r="O251" i="12"/>
  <c r="Q251" i="12"/>
  <c r="V251" i="12"/>
  <c r="V212" i="12" s="1"/>
  <c r="G265" i="12"/>
  <c r="I265" i="12"/>
  <c r="K265" i="12"/>
  <c r="M265" i="12"/>
  <c r="O265" i="12"/>
  <c r="Q265" i="12"/>
  <c r="V265" i="12"/>
  <c r="G270" i="12"/>
  <c r="O270" i="12"/>
  <c r="G271" i="12"/>
  <c r="M271" i="12" s="1"/>
  <c r="M270" i="12" s="1"/>
  <c r="I271" i="12"/>
  <c r="I270" i="12" s="1"/>
  <c r="K271" i="12"/>
  <c r="O271" i="12"/>
  <c r="Q271" i="12"/>
  <c r="Q270" i="12" s="1"/>
  <c r="V271" i="12"/>
  <c r="V270" i="12" s="1"/>
  <c r="G273" i="12"/>
  <c r="I273" i="12"/>
  <c r="K273" i="12"/>
  <c r="K270" i="12" s="1"/>
  <c r="M273" i="12"/>
  <c r="O273" i="12"/>
  <c r="Q273" i="12"/>
  <c r="V273" i="12"/>
  <c r="K276" i="12"/>
  <c r="Q276" i="12"/>
  <c r="G277" i="12"/>
  <c r="G276" i="12" s="1"/>
  <c r="I277" i="12"/>
  <c r="I276" i="12" s="1"/>
  <c r="K277" i="12"/>
  <c r="O277" i="12"/>
  <c r="O276" i="12" s="1"/>
  <c r="Q277" i="12"/>
  <c r="V277" i="12"/>
  <c r="V276" i="12" s="1"/>
  <c r="I283" i="12"/>
  <c r="O283" i="12"/>
  <c r="Q283" i="12"/>
  <c r="G284" i="12"/>
  <c r="G283" i="12" s="1"/>
  <c r="I284" i="12"/>
  <c r="K284" i="12"/>
  <c r="K283" i="12" s="1"/>
  <c r="M284" i="12"/>
  <c r="M283" i="12" s="1"/>
  <c r="O284" i="12"/>
  <c r="Q284" i="12"/>
  <c r="V284" i="12"/>
  <c r="V283" i="12" s="1"/>
  <c r="I286" i="12"/>
  <c r="V286" i="12"/>
  <c r="G287" i="12"/>
  <c r="G286" i="12" s="1"/>
  <c r="I287" i="12"/>
  <c r="K287" i="12"/>
  <c r="K286" i="12" s="1"/>
  <c r="O287" i="12"/>
  <c r="O286" i="12" s="1"/>
  <c r="Q287" i="12"/>
  <c r="Q286" i="12" s="1"/>
  <c r="V287" i="12"/>
  <c r="G288" i="12"/>
  <c r="I288" i="12"/>
  <c r="M288" i="12"/>
  <c r="Q288" i="12"/>
  <c r="G289" i="12"/>
  <c r="I289" i="12"/>
  <c r="K289" i="12"/>
  <c r="K288" i="12" s="1"/>
  <c r="M289" i="12"/>
  <c r="O289" i="12"/>
  <c r="O288" i="12" s="1"/>
  <c r="Q289" i="12"/>
  <c r="V289" i="12"/>
  <c r="V288" i="12" s="1"/>
  <c r="K292" i="12"/>
  <c r="Q292" i="12"/>
  <c r="G293" i="12"/>
  <c r="G292" i="12" s="1"/>
  <c r="I293" i="12"/>
  <c r="I292" i="12" s="1"/>
  <c r="K293" i="12"/>
  <c r="O293" i="12"/>
  <c r="O292" i="12" s="1"/>
  <c r="Q293" i="12"/>
  <c r="V293" i="12"/>
  <c r="V292" i="12" s="1"/>
  <c r="I301" i="12"/>
  <c r="O301" i="12"/>
  <c r="Q301" i="12"/>
  <c r="G302" i="12"/>
  <c r="G301" i="12" s="1"/>
  <c r="I302" i="12"/>
  <c r="K302" i="12"/>
  <c r="K301" i="12" s="1"/>
  <c r="M302" i="12"/>
  <c r="M301" i="12" s="1"/>
  <c r="O302" i="12"/>
  <c r="Q302" i="12"/>
  <c r="V302" i="12"/>
  <c r="V301" i="12" s="1"/>
  <c r="G315" i="12"/>
  <c r="G314" i="12" s="1"/>
  <c r="I315" i="12"/>
  <c r="K315" i="12"/>
  <c r="K314" i="12" s="1"/>
  <c r="O315" i="12"/>
  <c r="O314" i="12" s="1"/>
  <c r="Q315" i="12"/>
  <c r="Q314" i="12" s="1"/>
  <c r="V315" i="12"/>
  <c r="G317" i="12"/>
  <c r="M317" i="12" s="1"/>
  <c r="I317" i="12"/>
  <c r="I314" i="12" s="1"/>
  <c r="K317" i="12"/>
  <c r="O317" i="12"/>
  <c r="Q317" i="12"/>
  <c r="V317" i="12"/>
  <c r="V314" i="12" s="1"/>
  <c r="G319" i="12"/>
  <c r="I319" i="12"/>
  <c r="K319" i="12"/>
  <c r="M319" i="12"/>
  <c r="O319" i="12"/>
  <c r="Q319" i="12"/>
  <c r="V319" i="12"/>
  <c r="G321" i="12"/>
  <c r="I321" i="12"/>
  <c r="K321" i="12"/>
  <c r="M321" i="12"/>
  <c r="O321" i="12"/>
  <c r="Q321" i="12"/>
  <c r="V321" i="12"/>
  <c r="G324" i="12"/>
  <c r="M324" i="12" s="1"/>
  <c r="I324" i="12"/>
  <c r="K324" i="12"/>
  <c r="O324" i="12"/>
  <c r="Q324" i="12"/>
  <c r="V324" i="12"/>
  <c r="G326" i="12"/>
  <c r="M326" i="12" s="1"/>
  <c r="I326" i="12"/>
  <c r="K326" i="12"/>
  <c r="O326" i="12"/>
  <c r="Q326" i="12"/>
  <c r="V326" i="12"/>
  <c r="G328" i="12"/>
  <c r="I328" i="12"/>
  <c r="K328" i="12"/>
  <c r="M328" i="12"/>
  <c r="O328" i="12"/>
  <c r="Q328" i="12"/>
  <c r="V328" i="12"/>
  <c r="G330" i="12"/>
  <c r="I330" i="12"/>
  <c r="K330" i="12"/>
  <c r="M330" i="12"/>
  <c r="O330" i="12"/>
  <c r="Q330" i="12"/>
  <c r="V330" i="12"/>
  <c r="G333" i="12"/>
  <c r="M333" i="12" s="1"/>
  <c r="I333" i="12"/>
  <c r="K333" i="12"/>
  <c r="O333" i="12"/>
  <c r="Q333" i="12"/>
  <c r="V333" i="12"/>
  <c r="G335" i="12"/>
  <c r="M335" i="12" s="1"/>
  <c r="I335" i="12"/>
  <c r="K335" i="12"/>
  <c r="O335" i="12"/>
  <c r="Q335" i="12"/>
  <c r="V335" i="12"/>
  <c r="G338" i="12"/>
  <c r="I338" i="12"/>
  <c r="K338" i="12"/>
  <c r="M338" i="12"/>
  <c r="O338" i="12"/>
  <c r="Q338" i="12"/>
  <c r="V338" i="12"/>
  <c r="K341" i="12"/>
  <c r="Q341" i="12"/>
  <c r="G342" i="12"/>
  <c r="G341" i="12" s="1"/>
  <c r="I342" i="12"/>
  <c r="I341" i="12" s="1"/>
  <c r="K342" i="12"/>
  <c r="O342" i="12"/>
  <c r="O341" i="12" s="1"/>
  <c r="Q342" i="12"/>
  <c r="V342" i="12"/>
  <c r="V341" i="12" s="1"/>
  <c r="Q344" i="12"/>
  <c r="G345" i="12"/>
  <c r="G344" i="12" s="1"/>
  <c r="I345" i="12"/>
  <c r="K345" i="12"/>
  <c r="K344" i="12" s="1"/>
  <c r="M345" i="12"/>
  <c r="O345" i="12"/>
  <c r="Q345" i="12"/>
  <c r="V345" i="12"/>
  <c r="V344" i="12" s="1"/>
  <c r="G354" i="12"/>
  <c r="I354" i="12"/>
  <c r="K354" i="12"/>
  <c r="M354" i="12"/>
  <c r="O354" i="12"/>
  <c r="O344" i="12" s="1"/>
  <c r="Q354" i="12"/>
  <c r="V354" i="12"/>
  <c r="G369" i="12"/>
  <c r="M369" i="12" s="1"/>
  <c r="I369" i="12"/>
  <c r="K369" i="12"/>
  <c r="O369" i="12"/>
  <c r="Q369" i="12"/>
  <c r="V369" i="12"/>
  <c r="G371" i="12"/>
  <c r="M371" i="12" s="1"/>
  <c r="I371" i="12"/>
  <c r="I344" i="12" s="1"/>
  <c r="K371" i="12"/>
  <c r="O371" i="12"/>
  <c r="Q371" i="12"/>
  <c r="V371" i="12"/>
  <c r="G373" i="12"/>
  <c r="I373" i="12"/>
  <c r="K373" i="12"/>
  <c r="M373" i="12"/>
  <c r="O373" i="12"/>
  <c r="Q373" i="12"/>
  <c r="V373" i="12"/>
  <c r="G375" i="12"/>
  <c r="I375" i="12"/>
  <c r="K375" i="12"/>
  <c r="M375" i="12"/>
  <c r="O375" i="12"/>
  <c r="Q375" i="12"/>
  <c r="V375" i="12"/>
  <c r="G377" i="12"/>
  <c r="M377" i="12" s="1"/>
  <c r="I377" i="12"/>
  <c r="K377" i="12"/>
  <c r="O377" i="12"/>
  <c r="Q377" i="12"/>
  <c r="V377" i="12"/>
  <c r="I379" i="12"/>
  <c r="O379" i="12"/>
  <c r="Q379" i="12"/>
  <c r="G380" i="12"/>
  <c r="G379" i="12" s="1"/>
  <c r="I380" i="12"/>
  <c r="K380" i="12"/>
  <c r="K379" i="12" s="1"/>
  <c r="M380" i="12"/>
  <c r="M379" i="12" s="1"/>
  <c r="O380" i="12"/>
  <c r="Q380" i="12"/>
  <c r="V380" i="12"/>
  <c r="V379" i="12" s="1"/>
  <c r="G382" i="12"/>
  <c r="G381" i="12" s="1"/>
  <c r="I382" i="12"/>
  <c r="K382" i="12"/>
  <c r="K381" i="12" s="1"/>
  <c r="O382" i="12"/>
  <c r="O381" i="12" s="1"/>
  <c r="Q382" i="12"/>
  <c r="Q381" i="12" s="1"/>
  <c r="V382" i="12"/>
  <c r="G384" i="12"/>
  <c r="M384" i="12" s="1"/>
  <c r="I384" i="12"/>
  <c r="I381" i="12" s="1"/>
  <c r="K384" i="12"/>
  <c r="O384" i="12"/>
  <c r="Q384" i="12"/>
  <c r="V384" i="12"/>
  <c r="V381" i="12" s="1"/>
  <c r="G386" i="12"/>
  <c r="I386" i="12"/>
  <c r="K386" i="12"/>
  <c r="M386" i="12"/>
  <c r="O386" i="12"/>
  <c r="Q386" i="12"/>
  <c r="V386" i="12"/>
  <c r="G388" i="12"/>
  <c r="I388" i="12"/>
  <c r="K388" i="12"/>
  <c r="M388" i="12"/>
  <c r="O388" i="12"/>
  <c r="Q388" i="12"/>
  <c r="V388" i="12"/>
  <c r="G390" i="12"/>
  <c r="M390" i="12" s="1"/>
  <c r="I390" i="12"/>
  <c r="K390" i="12"/>
  <c r="O390" i="12"/>
  <c r="Q390" i="12"/>
  <c r="V390" i="12"/>
  <c r="Q392" i="12"/>
  <c r="G393" i="12"/>
  <c r="G392" i="12" s="1"/>
  <c r="I393" i="12"/>
  <c r="K393" i="12"/>
  <c r="K392" i="12" s="1"/>
  <c r="M393" i="12"/>
  <c r="M392" i="12" s="1"/>
  <c r="O393" i="12"/>
  <c r="Q393" i="12"/>
  <c r="V393" i="12"/>
  <c r="V392" i="12" s="1"/>
  <c r="G396" i="12"/>
  <c r="I396" i="12"/>
  <c r="K396" i="12"/>
  <c r="M396" i="12"/>
  <c r="O396" i="12"/>
  <c r="O392" i="12" s="1"/>
  <c r="Q396" i="12"/>
  <c r="V396" i="12"/>
  <c r="G398" i="12"/>
  <c r="M398" i="12" s="1"/>
  <c r="I398" i="12"/>
  <c r="K398" i="12"/>
  <c r="O398" i="12"/>
  <c r="Q398" i="12"/>
  <c r="V398" i="12"/>
  <c r="G400" i="12"/>
  <c r="M400" i="12" s="1"/>
  <c r="I400" i="12"/>
  <c r="I392" i="12" s="1"/>
  <c r="K400" i="12"/>
  <c r="O400" i="12"/>
  <c r="Q400" i="12"/>
  <c r="V400" i="12"/>
  <c r="G402" i="12"/>
  <c r="I402" i="12"/>
  <c r="K402" i="12"/>
  <c r="M402" i="12"/>
  <c r="O402" i="12"/>
  <c r="Q402" i="12"/>
  <c r="V402" i="12"/>
  <c r="G404" i="12"/>
  <c r="I404" i="12"/>
  <c r="K404" i="12"/>
  <c r="M404" i="12"/>
  <c r="O404" i="12"/>
  <c r="Q404" i="12"/>
  <c r="V404" i="12"/>
  <c r="G405" i="12"/>
  <c r="I405" i="12"/>
  <c r="O405" i="12"/>
  <c r="G406" i="12"/>
  <c r="M406" i="12" s="1"/>
  <c r="M405" i="12" s="1"/>
  <c r="I406" i="12"/>
  <c r="K406" i="12"/>
  <c r="K405" i="12" s="1"/>
  <c r="O406" i="12"/>
  <c r="Q406" i="12"/>
  <c r="Q405" i="12" s="1"/>
  <c r="V406" i="12"/>
  <c r="G410" i="12"/>
  <c r="I410" i="12"/>
  <c r="K410" i="12"/>
  <c r="M410" i="12"/>
  <c r="O410" i="12"/>
  <c r="Q410" i="12"/>
  <c r="V410" i="12"/>
  <c r="V405" i="12" s="1"/>
  <c r="G411" i="12"/>
  <c r="I411" i="12"/>
  <c r="K411" i="12"/>
  <c r="M411" i="12"/>
  <c r="O411" i="12"/>
  <c r="Q411" i="12"/>
  <c r="V411" i="12"/>
  <c r="G423" i="12"/>
  <c r="G424" i="12"/>
  <c r="I424" i="12"/>
  <c r="I423" i="12" s="1"/>
  <c r="K424" i="12"/>
  <c r="M424" i="12"/>
  <c r="O424" i="12"/>
  <c r="Q424" i="12"/>
  <c r="V424" i="12"/>
  <c r="V423" i="12" s="1"/>
  <c r="G427" i="12"/>
  <c r="I427" i="12"/>
  <c r="K427" i="12"/>
  <c r="K423" i="12" s="1"/>
  <c r="M427" i="12"/>
  <c r="O427" i="12"/>
  <c r="Q427" i="12"/>
  <c r="V427" i="12"/>
  <c r="G431" i="12"/>
  <c r="I431" i="12"/>
  <c r="K431" i="12"/>
  <c r="M431" i="12"/>
  <c r="O431" i="12"/>
  <c r="Q431" i="12"/>
  <c r="V431" i="12"/>
  <c r="G435" i="12"/>
  <c r="M435" i="12" s="1"/>
  <c r="I435" i="12"/>
  <c r="K435" i="12"/>
  <c r="O435" i="12"/>
  <c r="O423" i="12" s="1"/>
  <c r="Q435" i="12"/>
  <c r="V435" i="12"/>
  <c r="G441" i="12"/>
  <c r="M441" i="12" s="1"/>
  <c r="I441" i="12"/>
  <c r="K441" i="12"/>
  <c r="O441" i="12"/>
  <c r="Q441" i="12"/>
  <c r="Q423" i="12" s="1"/>
  <c r="V441" i="12"/>
  <c r="G443" i="12"/>
  <c r="I443" i="12"/>
  <c r="K443" i="12"/>
  <c r="M443" i="12"/>
  <c r="O443" i="12"/>
  <c r="Q443" i="12"/>
  <c r="V443" i="12"/>
  <c r="G453" i="12"/>
  <c r="I453" i="12"/>
  <c r="K453" i="12"/>
  <c r="M453" i="12"/>
  <c r="O453" i="12"/>
  <c r="Q453" i="12"/>
  <c r="V453" i="12"/>
  <c r="G456" i="12"/>
  <c r="O456" i="12"/>
  <c r="Q456" i="12"/>
  <c r="G457" i="12"/>
  <c r="I457" i="12"/>
  <c r="I456" i="12" s="1"/>
  <c r="K457" i="12"/>
  <c r="M457" i="12"/>
  <c r="M456" i="12" s="1"/>
  <c r="O457" i="12"/>
  <c r="Q457" i="12"/>
  <c r="V457" i="12"/>
  <c r="V456" i="12" s="1"/>
  <c r="G459" i="12"/>
  <c r="I459" i="12"/>
  <c r="K459" i="12"/>
  <c r="K456" i="12" s="1"/>
  <c r="M459" i="12"/>
  <c r="O459" i="12"/>
  <c r="Q459" i="12"/>
  <c r="V459" i="12"/>
  <c r="G461" i="12"/>
  <c r="I461" i="12"/>
  <c r="K461" i="12"/>
  <c r="M461" i="12"/>
  <c r="O461" i="12"/>
  <c r="Q461" i="12"/>
  <c r="V461" i="12"/>
  <c r="AE464" i="12"/>
  <c r="AF464" i="12"/>
  <c r="I20" i="1"/>
  <c r="I19" i="1"/>
  <c r="I18" i="1"/>
  <c r="I17" i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I74" i="1" l="1"/>
  <c r="J73" i="1" s="1"/>
  <c r="A27" i="1"/>
  <c r="M423" i="12"/>
  <c r="M174" i="12"/>
  <c r="M344" i="12"/>
  <c r="M202" i="12"/>
  <c r="G8" i="12"/>
  <c r="M342" i="12"/>
  <c r="M341" i="12" s="1"/>
  <c r="M293" i="12"/>
  <c r="M292" i="12" s="1"/>
  <c r="M277" i="12"/>
  <c r="M276" i="12" s="1"/>
  <c r="G174" i="12"/>
  <c r="M382" i="12"/>
  <c r="M381" i="12" s="1"/>
  <c r="M315" i="12"/>
  <c r="M314" i="12" s="1"/>
  <c r="M287" i="12"/>
  <c r="M286" i="12" s="1"/>
  <c r="M218" i="12"/>
  <c r="M212" i="12" s="1"/>
  <c r="M55" i="12"/>
  <c r="M49" i="12" s="1"/>
  <c r="I21" i="1"/>
  <c r="J39" i="1"/>
  <c r="J43" i="1" s="1"/>
  <c r="J41" i="1"/>
  <c r="J42" i="1"/>
  <c r="J62" i="1" l="1"/>
  <c r="J63" i="1"/>
  <c r="J67" i="1"/>
  <c r="J71" i="1"/>
  <c r="J66" i="1"/>
  <c r="J70" i="1"/>
  <c r="J60" i="1"/>
  <c r="J64" i="1"/>
  <c r="J57" i="1"/>
  <c r="J53" i="1"/>
  <c r="J72" i="1"/>
  <c r="J55" i="1"/>
  <c r="J54" i="1"/>
  <c r="J65" i="1"/>
  <c r="J56" i="1"/>
  <c r="J68" i="1"/>
  <c r="J61" i="1"/>
  <c r="J59" i="1"/>
  <c r="J58" i="1"/>
  <c r="J69" i="1"/>
  <c r="A28" i="1"/>
  <c r="G28" i="1"/>
  <c r="G27" i="1" s="1"/>
  <c r="G29" i="1" s="1"/>
  <c r="J7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Erika Kratochvílová</author>
  </authors>
  <commentList>
    <comment ref="S6" authorId="0" shapeId="0" xr:uid="{1FA375C5-3E94-4CFD-A385-3033F27EA0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942C304-CACF-4E4E-B57D-C3FB861D927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<sst xmlns="http://schemas.openxmlformats.org/spreadsheetml/2006/main" count="1804" uniqueCount="613">
  <si>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</si>
  <si>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</si>
  <si>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</si>
  <si>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</si>
  <si>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</si>
  <si>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</si>
  <si>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</si>
  <si>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</si>
  <si>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</si>
  <si>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</si>
  <si>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</si>
  <si>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</si>
  <si>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</si>
  <si>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</si>
  <si>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</si>
  <si>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</si>
  <si>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</si>
  <si>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</si>
  <si>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</si>
  <si>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</si>
  <si>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</si>
  <si>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</si>
  <si>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</si>
  <si>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</si>
  <si>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</si>
  <si>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</si>
  <si>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</si>
  <si>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</si>
  <si>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</si>
  <si>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</si>
  <si>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</si>
  <si>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</si>
  <si>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</si>
  <si>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</si>
  <si>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</si>
  <si>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</si>
  <si>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</si>
  <si>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</si>
  <si>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</si>
  <si>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</si>
  <si>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</si>
  <si>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</si>
  <si>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</si>
  <si>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</si>
  <si>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Sanační opatření proti vlhkosti</t>
  </si>
  <si>
    <t>Objekt E, Oční klinika</t>
  </si>
  <si>
    <t>Objekt:</t>
  </si>
  <si>
    <t>Rozpočet:</t>
  </si>
  <si>
    <t>25-0101</t>
  </si>
  <si>
    <t>FN Olomouc</t>
  </si>
  <si>
    <t>Stavba</t>
  </si>
  <si>
    <t>Stavební objekt</t>
  </si>
  <si>
    <t>Celkem za stavbu</t>
  </si>
  <si>
    <t>CZK</t>
  </si>
  <si>
    <t>#POPS</t>
  </si>
  <si>
    <t>Popis stavby: 25-0101 - FN Olomouc</t>
  </si>
  <si>
    <t>#POPO</t>
  </si>
  <si>
    <t>Popis objektu: 01 - Objekt E, Oční klinika</t>
  </si>
  <si>
    <t>#POPR</t>
  </si>
  <si>
    <t>Popis rozpočtu: 01 - Sanační opatření proti vlhkosti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</si>
  <si>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</si>
  <si>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</si>
  <si>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</si>
  <si>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</si>
  <si>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</si>
  <si>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</si>
  <si>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</si>
  <si>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</si>
  <si>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</si>
  <si>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</si>
  <si>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</si>
  <si>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</si>
  <si>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</si>
  <si>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</si>
  <si>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</si>
  <si>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</si>
  <si>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64</t>
  </si>
  <si>
    <t>Výplně otvorů</t>
  </si>
  <si>
    <t>900</t>
  </si>
  <si>
    <t>HZS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</si>
  <si>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</si>
  <si>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</si>
  <si>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</si>
  <si>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</si>
  <si>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</si>
  <si>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</si>
  <si>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</si>
  <si>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</si>
  <si>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</si>
  <si>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</si>
  <si>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</si>
  <si>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</si>
  <si>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725</t>
  </si>
  <si>
    <t>Zařizovací předměty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</si>
  <si>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</si>
  <si>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</si>
  <si>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</si>
  <si>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</si>
  <si>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</si>
  <si>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</si>
  <si>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</si>
  <si>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</si>
  <si>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</si>
  <si>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</si>
  <si>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</si>
  <si>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</si>
  <si>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</si>
  <si>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</si>
  <si>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</si>
  <si>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</si>
  <si>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</si>
  <si>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</si>
  <si>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</si>
  <si>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</si>
  <si>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</si>
  <si>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</si>
  <si>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</si>
  <si>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</si>
  <si>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</si>
  <si>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</si>
  <si>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</si>
  <si>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</si>
  <si>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</si>
  <si>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</si>
  <si>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</si>
  <si>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</si>
  <si>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</si>
  <si>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</si>
  <si>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</si>
  <si>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</si>
  <si>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</si>
  <si>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</si>
  <si>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</si>
  <si>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</si>
  <si>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</si>
  <si>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</si>
  <si>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</si>
  <si>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</si>
  <si>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RTS 24/ II</t>
  </si>
  <si>
    <t>Práce</t>
  </si>
  <si>
    <t>Běžná</t>
  </si>
  <si>
    <t>POL1_</t>
  </si>
  <si>
    <t>s přemístěním hmot na skládku na vzdálenost do 3 m nebo s naložením na dopravní prostředek</t>
  </si>
  <si>
    <t>SPI</t>
  </si>
  <si>
    <t>Okapový chodník v místě výkopů : (7,16+4,28+0,5)*0,5</t>
  </si>
  <si>
    <t>VV</t>
  </si>
  <si>
    <t>113106231R00</t>
  </si>
  <si>
    <t>Rozebrání vozovek a ploch s jakoukoliv výplní spár   v jakékoliv ploše, ze zámkové dlažky, kladených do lože z kameniva</t>
  </si>
  <si>
    <t>Chodník v místě výkopů : (26,5+2,5*2)*1,2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</si>
  <si>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</si>
  <si>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</si>
  <si>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</si>
  <si>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</si>
  <si>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1+26,5</t>
  </si>
  <si>
    <t>131201202R00</t>
  </si>
  <si>
    <t>Hloubení zapažených jam a zářezů do 1000 m3, v hornině 3, strojně, s ručním dočištěním</t>
  </si>
  <si>
    <t>m3</t>
  </si>
  <si>
    <t>800-1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</si>
  <si>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</si>
  <si>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((4,28+4,11)*3,1+(5,8+0,12*8)*3,7+(3,9+2,5+4,46)*3,26+(2,5+9,98)*3,1+5,43*3)*1</t>
  </si>
  <si>
    <t>131201209R00</t>
  </si>
  <si>
    <t xml:space="preserve">Hloubení zapažených jam a zářezů příplatek za lepivost, v hornině 3,  </t>
  </si>
  <si>
    <t>Odkaz na mn. položky pořadí 4 : 141,40260*0,5</t>
  </si>
  <si>
    <t>151101201R00</t>
  </si>
  <si>
    <t>Zřízení pažení stěn výkopu bez rozepření, vzepření příložné, hloubky do 4 m</t>
  </si>
  <si>
    <t>(4,28+4,11)*3,1+(5,8+0,12*8)*3,7+(3,9+2,5+4,46)*3,26+(2,5+9,98)*3,1+5,43*3+1*3</t>
  </si>
  <si>
    <t>151101211R00</t>
  </si>
  <si>
    <t>Odstranění pažení stěn výkopu příložné, hloubky do 4 m</t>
  </si>
  <si>
    <t>s uložením pažin na vzdálenost do 3 m od okraje výkopu,</t>
  </si>
  <si>
    <t>Odkaz na mn. položky pořadí 6 : 144,40260</t>
  </si>
  <si>
    <t>151101401R00</t>
  </si>
  <si>
    <t>Zřízení vzepření zapažených stěn výkopů při roubení příložném, hloubky do 4 m</t>
  </si>
  <si>
    <t>s potřebným přepažováním,</t>
  </si>
  <si>
    <t>151101411R00</t>
  </si>
  <si>
    <t>Odstranění vzepření stěn výkopů při roubení příložném, hloubky do 4 m</t>
  </si>
  <si>
    <t>s uložením materiálu na vzdálenost do 3 m od kraje výkopu,</t>
  </si>
  <si>
    <t>Odkaz na mn. položky pořadí 8 : 144,40260</t>
  </si>
  <si>
    <t>162301102R00</t>
  </si>
  <si>
    <t>Vodorovné přemístění výkopku z horniny 1 až 4, na vzdálenost přes 500  do 1 000 m</t>
  </si>
  <si>
    <t>po suchu, bez naložení výkopku, avšak se složením bez rozhrnutí, zpáteční cesta vozidla.</t>
  </si>
  <si>
    <t xml:space="preserve">Přemístění na dočasnou skládku (uvaž. do 1 km) a přemístění z dočasné skládky k zpětnému zásypu : </t>
  </si>
  <si>
    <t>Odkaz na mn. položky pořadí 4 : 141,40260*2</t>
  </si>
  <si>
    <t>167101102R00</t>
  </si>
  <si>
    <t>Nakládání, skládání, překládání neulehlého výkopku nakládání výkopku  přes 100 m3, z horniny 1 až 4</t>
  </si>
  <si>
    <t xml:space="preserve">Naložení při odvozu z dočasné skládky pro zpětný zásyp : </t>
  </si>
  <si>
    <t>Odkaz na mn. položky pořadí 4 : 141,40260</t>
  </si>
  <si>
    <t>171201201R00</t>
  </si>
  <si>
    <t>Uložení sypaniny na dočasnou skládku tak, že na 1 m2 plochy připadá přes 2 m3 výkopku nebo ornice</t>
  </si>
  <si>
    <t xml:space="preserve">Dočasná skládka : 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</si>
  <si>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</si>
  <si>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</si>
  <si>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</si>
  <si>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</si>
  <si>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</si>
  <si>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281606204R00</t>
  </si>
  <si>
    <t>Injektování zdiva proti vzlínající vlhkosti cihelného, tloušťky do 450 mm, nízkotlakovou injektáží, bez dodávky injektážní hmoty</t>
  </si>
  <si>
    <t>801-4</t>
  </si>
  <si>
    <t>Vyvrtání otvorů (10 ks/m zdi), vyčištění vrtu od hrubých nečistot, osazení pakrů, nízkotlaká injektáž do 10 bar. Aplikce injektážním zařízením.</t>
  </si>
  <si>
    <t xml:space="preserve">IN2 (uvažováno 30% IN1 a IN3) : </t>
  </si>
  <si>
    <t>Odkaz na mn. položky pořadí 22 : 6,00000*0,3</t>
  </si>
  <si>
    <t>Odkaz na mn. položky pořadí 18 : 14,65000*0,3</t>
  </si>
  <si>
    <t>281606205R00</t>
  </si>
  <si>
    <t>Injektování zdiva proti vzlínající vlhkosti cihelného, tloušťky do 600 mm, nízkotlakovou injektáží, bez dodávky injektážní hmoty</t>
  </si>
  <si>
    <t>Odkaz na mn. položky pořadí 23 : 13,40000*0,3</t>
  </si>
  <si>
    <t>Odkaz na mn. položky pořadí 19 : 4,70500*0,3</t>
  </si>
  <si>
    <t>281606206R00</t>
  </si>
  <si>
    <t>Injektování zdiva proti vzlínající vlhkosti cihelného, tloušťky do 750 mm, nízkotlakovou injektáží, bez dodávky injektážní hmoty</t>
  </si>
  <si>
    <t>Odkaz na mn. položky pořadí 24 : 3,06000*0,3</t>
  </si>
  <si>
    <t>Odkaz na mn. položky pořadí 20 : 8,97500*0,3</t>
  </si>
  <si>
    <t>281606209R00</t>
  </si>
  <si>
    <t>Injektování zdiva proti vzlínající vlhkosti cihelného, tloušťky do 1000 mm, nízkotlakovou injektáží, bez dodávky injektážní hmoty</t>
  </si>
  <si>
    <t>Odkaz na mn. položky pořadí 25 : 52,85500*0,3</t>
  </si>
  <si>
    <t>Odkaz na mn. položky pořadí 21 : 1,04000*0,3</t>
  </si>
  <si>
    <t>281606211R00</t>
  </si>
  <si>
    <t>Injektování zdiva proti vzlínající vlhkosti cihelného, tloušťky do 400 mm, nízkotlakovou injektáží, silikonovou injektážní hmotou</t>
  </si>
  <si>
    <t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t>
  </si>
  <si>
    <t xml:space="preserve">IN3 : </t>
  </si>
  <si>
    <t xml:space="preserve">Vodorovná injektáž : </t>
  </si>
  <si>
    <t>tl. 340 mm : 0,89+0,39</t>
  </si>
  <si>
    <t>tl. 320 mm : 0,39+0,72</t>
  </si>
  <si>
    <t>tl. 270 mm : 0,56+0,52</t>
  </si>
  <si>
    <t>tl. 160 mm : 3,46-0,9</t>
  </si>
  <si>
    <t>tl. 150 mm : 1,61</t>
  </si>
  <si>
    <t>tl. 130 mm : 0,67</t>
  </si>
  <si>
    <t>tl. 110 mm : 2,07</t>
  </si>
  <si>
    <t>tl. 100 mm : 1,3+1,43+0,13+1,41</t>
  </si>
  <si>
    <t>281606212R00</t>
  </si>
  <si>
    <t>Injektování zdiva proti vzlínající vlhkosti cihelného, tloušťky do 600 mm, nízkotlakovou injektáží, silikonovou injektážní hmotou</t>
  </si>
  <si>
    <t>tl. 510 mm : 0,44</t>
  </si>
  <si>
    <t>tl. 490 mm : 0,45+1,105+0,58</t>
  </si>
  <si>
    <t>tl. 480 mm : 1,05+0,44</t>
  </si>
  <si>
    <t>tl. 470 mm : 0,64</t>
  </si>
  <si>
    <t>281606213R00</t>
  </si>
  <si>
    <t>Injektování zdiva proti vzlínající vlhkosti cihelného, tloušťky do 800 mm, nízkotlakovou injektáží, silikonovou injektážní hmotou</t>
  </si>
  <si>
    <t>tl. 785 mm : 1,43</t>
  </si>
  <si>
    <t>tl. 780 mm : 0,14</t>
  </si>
  <si>
    <t>tl. 650 mm : 0,46+1,085+0,44</t>
  </si>
  <si>
    <t>tl. 640 mm : 4,05</t>
  </si>
  <si>
    <t>tl. 630 mm : 0,96+0,41</t>
  </si>
  <si>
    <t>281606214R00</t>
  </si>
  <si>
    <t>Injektování zdiva proti vzlínající vlhkosti cihelného, tloušťky do 1000 mm, nízkotlakovou injektáží, silikonovou injektážní hmotou</t>
  </si>
  <si>
    <t>tl. 1000 mm : 1,04</t>
  </si>
  <si>
    <t>281606234R00</t>
  </si>
  <si>
    <t>Injektování zdiva proti vzlínající vlhkosti cihelného, tloušťky do 450 mm, nízkotlakovou injektáží, dvousložkovou krystalickou injektážní hmotou na bázi silikonátů a esterů</t>
  </si>
  <si>
    <t>Vyvrtání otvorů (10 ks/m zdi), vyčištění vrtu od hrubých nečistot, osazení pakrů, smíchání obou komponent injektážní hmoty, nízkotlaká injektáž do 10 barů.</t>
  </si>
  <si>
    <t xml:space="preserve">IN1 : </t>
  </si>
  <si>
    <t>Svislá injektáž : 3*2</t>
  </si>
  <si>
    <t>281606235R00</t>
  </si>
  <si>
    <t>Injektování zdiva proti vzlínající vlhkosti cihelného, tloušťky do 600 mm, nízkotlakovou injektáží, dvousložkovou krystalickou injektážní hmotou na bázi silikonátů a esterů</t>
  </si>
  <si>
    <t>tl. 475 mm : 0,75</t>
  </si>
  <si>
    <t>tl. 600 mm (uvaž. 2x - celková tl. 1130 mm) : 3,325*2</t>
  </si>
  <si>
    <t xml:space="preserve">Svislá injektáž : </t>
  </si>
  <si>
    <t>tl. 550 mm : 3*2</t>
  </si>
  <si>
    <t>281606236R00</t>
  </si>
  <si>
    <t>Injektování zdiva proti vzlínající vlhkosti cihelného, tloušťky do 750 mm, nízkotlakovou injektáží, dvousložkovou krystalickou injektážní hmotou na bázi silikonátů a esterů</t>
  </si>
  <si>
    <t>tl. 715 mm : 1,56</t>
  </si>
  <si>
    <t>tl. 675 mm : 0,79</t>
  </si>
  <si>
    <t>tl. 640 mm : 0,4+0,31</t>
  </si>
  <si>
    <t>281606239R00</t>
  </si>
  <si>
    <t>Injektování zdiva proti vzlínající vlhkosti cihelného, tloušťky do 1000 mm, nízkotlakovou injektáží, dvousložkovou krystalickou injektážní hmotou na bázi silikonátů a esterů</t>
  </si>
  <si>
    <t>tl. 900 mm : 1,29</t>
  </si>
  <si>
    <t>tl. 880 mm : 4,83</t>
  </si>
  <si>
    <t>tl. 865 mm : 1,48*2</t>
  </si>
  <si>
    <t>tl. 860 mm : 3,46+6,82+7,7</t>
  </si>
  <si>
    <t>tl. 800 mm : 1,31+6,78+2,05</t>
  </si>
  <si>
    <t>tl. 790 mm : 5,305</t>
  </si>
  <si>
    <t>tl. 770 mm : 4,35</t>
  </si>
  <si>
    <t>58562112R</t>
  </si>
  <si>
    <t>Hmota injektážní cementová; zpevňujicí, vyplňujicí; zdivo, beton, hornina; beztlaková, nízkotlaková; doba zpracovatelnosti 100 min</t>
  </si>
  <si>
    <t>kg</t>
  </si>
  <si>
    <t>SPCM</t>
  </si>
  <si>
    <t>Specifikace</t>
  </si>
  <si>
    <t>POL3_</t>
  </si>
  <si>
    <t xml:space="preserve">IN2 (spotřeba 10 kg/m2) : </t>
  </si>
  <si>
    <t xml:space="preserve">uvažováno 30% IN1 : </t>
  </si>
  <si>
    <t>tl. 450 mm : 3*2*0,45*0,3*10</t>
  </si>
  <si>
    <t>tl. 475 mm : 0,75*0,475*0,3*10</t>
  </si>
  <si>
    <t>tl. 600 mm (uvaž. 2x - celková tl. 1130 mm) : 3,325*2*0,6*0,3*10</t>
  </si>
  <si>
    <t>tl. 550 mm : 3*2*0,55*0,3*10</t>
  </si>
  <si>
    <t>tl. 715 mm : 1,56*0,715*0,3*10</t>
  </si>
  <si>
    <t>tl. 675 mm : 0,79*0,675*0,3*10</t>
  </si>
  <si>
    <t>tl. 640 mm : (0,4+0,31)*0,64*0,3*10</t>
  </si>
  <si>
    <t>tl. 900 mm : 1,29*0,9*0,3*10</t>
  </si>
  <si>
    <t>tl. 880 mm : 4,83*0,88*0,3*10</t>
  </si>
  <si>
    <t>tl. 865 mm : 1,48*2*0,865*0,3*10</t>
  </si>
  <si>
    <t>tl. 860 mm : (3,46+6,82+7,7)*0,86*0,3*10</t>
  </si>
  <si>
    <t>tl. 800 mm : (1,31+6,78+2,05)*0,8*0,3*10</t>
  </si>
  <si>
    <t>tl. 790 mm : 5,305*0,79*0,3*10</t>
  </si>
  <si>
    <t>tl. 770 mm : 4,35*0,77*0,3*10</t>
  </si>
  <si>
    <t>tl. 1000 mm : 3*2*1*0,3*10</t>
  </si>
  <si>
    <t>Mezisoučet</t>
  </si>
  <si>
    <t xml:space="preserve">uvažováno 30% IN3 : </t>
  </si>
  <si>
    <t>tl. 340 mm : (0,89+0,39)*0,34*0,3*10</t>
  </si>
  <si>
    <t>tl. 320 mm : (0,39+0,72)*0,32*0,3*10</t>
  </si>
  <si>
    <t>tl. 270 mm : (0,56+0,52)*0,27*0,3*10</t>
  </si>
  <si>
    <t>tl. 160 mm : (3,46-0,9)*0,16*0,3*10</t>
  </si>
  <si>
    <t>tl. 150 mm : 1,61*0,15*0,3*10</t>
  </si>
  <si>
    <t>tl. 130 mm : 0,67*0,13*0,3*10</t>
  </si>
  <si>
    <t>tl. 110 mm : 2,07*0,11*0,3*10</t>
  </si>
  <si>
    <t>tl. 100 mm : (1,3+1,43+0,13+1,41)*0,1*0,3*10</t>
  </si>
  <si>
    <t>tl. 510 mm : 0,44*0,51*0,3*10</t>
  </si>
  <si>
    <t>tl. 490 mm : (0,45+1,105+0,58)*0,49*0,3*10</t>
  </si>
  <si>
    <t>tl. 480 mm : (1,05+0,44)*0,48*0,3*10</t>
  </si>
  <si>
    <t>tl. 470 mm : 0,64*0,47*0,3*10</t>
  </si>
  <si>
    <t>tl. 785 mm : 1,43*0,785*0,3*10</t>
  </si>
  <si>
    <t>tl. 780 mm : 0,14*0,78*0,3*10</t>
  </si>
  <si>
    <t>tl. 650 mm : (0,46+1,085+0,44)*0,65*0,3*10</t>
  </si>
  <si>
    <t>tl. 640 mm : 4,05*0,64*0,3*10</t>
  </si>
  <si>
    <t>tl. 630 mm : (0,96+0,41)*0,63*0,3*10</t>
  </si>
  <si>
    <t>tl. 1000 mm : 1,04*1*0,3*10</t>
  </si>
  <si>
    <t>319201311R00</t>
  </si>
  <si>
    <t>Vyrovnání nerovného povrchu jakoukoliv maltou  do 30 mm</t>
  </si>
  <si>
    <t>vnitřního i vnějšího zdiva, bez odsekání vadných cihel, bez pomocného lešení,</t>
  </si>
  <si>
    <t xml:space="preserve">V ploše S01 : </t>
  </si>
  <si>
    <t>Odkaz na mn. položky pořadí 67 : 146,33360</t>
  </si>
  <si>
    <t>319211311RT4</t>
  </si>
  <si>
    <t>Utěsnění zdiva - vytmelení zdiva těsnicí maltou, spotř.do 10 kg/m2, včetně dodávky</t>
  </si>
  <si>
    <t xml:space="preserve">Skladba S02 : </t>
  </si>
  <si>
    <t>Odkaz na mn. položky pořadí 65 : 52,18800</t>
  </si>
  <si>
    <t xml:space="preserve">Skladba S01 : </t>
  </si>
  <si>
    <t xml:space="preserve">Pozn. V případě, že bude dostačující vyrovnání zdiva omítkou (viz položka 319201311R00), bude rozsah této položky upraven, či odečten. : </t>
  </si>
  <si>
    <t>319211331RT4</t>
  </si>
  <si>
    <t>Utěsnění zdiva - fabion z těsnicí malty v koutu podlahy r 25 mm</t>
  </si>
  <si>
    <t>m. 420 : (1,77*2+2,56*2+0,64*2-0,87-0,88)</t>
  </si>
  <si>
    <t>m. 430 : (3,84*2+3,3*2-0,9+0,16*2)</t>
  </si>
  <si>
    <t>m. 440 : (6,04*2+3,32*2-0,87+0,32*2-1,94+0,49*2+3,35*2+1,92*2-0,69-1,94+0,34*2)</t>
  </si>
  <si>
    <t>m. 450 : (2,04*2-0,7+0,97+0,13+0,17+0,14*2+1,35)</t>
  </si>
  <si>
    <t>m. 470 : (2,45*2+3,22-0,88+0,8+0,44+4,61*2+0,46+0,44-0,9)</t>
  </si>
  <si>
    <t>m. 530 : (1,25+0,78+0,14+1,78*2+4,35+0,41+0,63*3+0,96*2+0,41+1,59)</t>
  </si>
  <si>
    <t>m. 540 : (1,94*2+1,53*2-0,7)</t>
  </si>
  <si>
    <t>m. 541 : (1,43*2+1,56*2-0,91+0,64+1,04+0,4)</t>
  </si>
  <si>
    <t>m. 010 : (1,53-0,7+2,04+0,64)</t>
  </si>
  <si>
    <t>m. 020 : (4,48+1,75)</t>
  </si>
  <si>
    <t>319211332RT4</t>
  </si>
  <si>
    <t>Utěsnění zdiva - fabion z těsnicí malty v koutu podlahy r 50 mm</t>
  </si>
  <si>
    <t>Skladba S01 : (4,28+4,11)+(5,8+0,12*8)+(3,9+2,5+4,46)+(2,5+15,4+0,24*4)</t>
  </si>
  <si>
    <t>245512561R</t>
  </si>
  <si>
    <t>Přísada pro zlepšení vodotěsnosti a elasticity; materiál: syntetická disperze</t>
  </si>
  <si>
    <t xml:space="preserve">0,6 kg/m2/3 cm omítky v ploše SO1 : </t>
  </si>
  <si>
    <t>Odkaz na mn. položky pořadí 27 : 146,33360*0,6</t>
  </si>
  <si>
    <t>564831111R00</t>
  </si>
  <si>
    <t>Podklad ze štěrkodrti s rozprostřením a zhutněním frakce 0-63 mm, tloušťka po zhutnění 100 mm</t>
  </si>
  <si>
    <t xml:space="preserve">Pod zámkovou dlažbu (chodník v místě výkopů) : </t>
  </si>
  <si>
    <t>Odkaz na mn. položky pořadí 33 : 37,80000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</si>
  <si>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</si>
  <si>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</si>
  <si>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</si>
  <si>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596811111R00</t>
  </si>
  <si>
    <t>Kladení dlažby do lože z kameniva těženého tloušťky do 30 mm</t>
  </si>
  <si>
    <t>komunikací pro pěší, z dlaždic betonových a teracových, do velikosti dlaždic 0,25 m2, s provedením lože do tl. 30 mm, s vyplněním spár a se smetením přebytečného materiálu na vzdálenost do 3 m</t>
  </si>
  <si>
    <t>601034103R00</t>
  </si>
  <si>
    <t xml:space="preserve">Omítka stropů a podhledů z hotových směsí postřik, báze, sanační,  , spotřeba 4 kg/m2,  </t>
  </si>
  <si>
    <t>801-1</t>
  </si>
  <si>
    <t>po jednotlivých vrstvách</t>
  </si>
  <si>
    <t>Včetně pomocného lešení.</t>
  </si>
  <si>
    <t xml:space="preserve">Skladba S03 : </t>
  </si>
  <si>
    <t>Odkaz na mn. položky pořadí 37 : 16,94180</t>
  </si>
  <si>
    <t>601034123RT1</t>
  </si>
  <si>
    <t xml:space="preserve">Omítka stropů a podhledů z hotových směsí vrstva jádrová, sanační, lehčená, tloušťka vrstvy 20 mm,  </t>
  </si>
  <si>
    <t xml:space="preserve">Skladba S03 (na 30% plochy omítek na podrovnání zdiva) : </t>
  </si>
  <si>
    <t>Odkaz na mn. položky pořadí 37 : 16,94180*0,3</t>
  </si>
  <si>
    <t>601034123RT3</t>
  </si>
  <si>
    <t xml:space="preserve">Omítka stropů a podhledů z hotových směsí vrstva jádrová, sanační, lehčená, tloušťka vrstvy 30 mm,  </t>
  </si>
  <si>
    <t>m. 430 : 2*1</t>
  </si>
  <si>
    <t>m. 440 : 0,46*1,61+0,54*2,41</t>
  </si>
  <si>
    <t>m. 450, 460 : 2,04*0,96+0,04*0,75</t>
  </si>
  <si>
    <t>m. 530 : 4,35*1+0,78*1</t>
  </si>
  <si>
    <t>m. 540 : 1,53*1,94</t>
  </si>
  <si>
    <t>m. 541 : 1,56*1,43+0,64*0,91</t>
  </si>
  <si>
    <t>601034151R00</t>
  </si>
  <si>
    <t>Omítka stropů a podhledů z hotových směsí vrstva štuková, sanační, hlazená, tloušťka vrstvy 2,5 mm, bílá</t>
  </si>
  <si>
    <t>602034103RT1</t>
  </si>
  <si>
    <t xml:space="preserve">Omítka stěn z hotových směsí postřik,  , sanační, spotřeba 4 kg/ m2,  </t>
  </si>
  <si>
    <t>Odkaz na mn. položky pořadí 42 : 210,61850</t>
  </si>
  <si>
    <t>- plocha stěrky S02 : -46,011</t>
  </si>
  <si>
    <t>602034103RT3</t>
  </si>
  <si>
    <t xml:space="preserve">Omítka stěn z hotových směsí postřik,  , sanační, spotřeba 6 kg/ m2,  </t>
  </si>
  <si>
    <t xml:space="preserve">v ploše stěrky S02 : </t>
  </si>
  <si>
    <t>v ploše stěrky SO1 : 4,81*0,3</t>
  </si>
  <si>
    <t>602034123RT1</t>
  </si>
  <si>
    <t>Omítka stěn z hotových směsí vrstva jádrová,  , sanační, tloušťka vrstvy 20 mm, starobílá</t>
  </si>
  <si>
    <t>Odkaz na mn. položky pořadí 42 : 210,61850*0,3</t>
  </si>
  <si>
    <t>602034123RT3</t>
  </si>
  <si>
    <t>Omítka stěn z hotových směsí vrstva jádrová,  , sanační, tloušťka vrstvy 30 mm, starobílá</t>
  </si>
  <si>
    <t>m. 420 : (1,12+0,31+0,64*2+0,18+0,58+0,17+0,725)*1+(0,385+1,77+0,56)*0,5</t>
  </si>
  <si>
    <t>m. 430 : (0,44+3,45+1)*3+(2,3+0,89+0,38+0,07)*1+(0,38+1,97+2,49)*0,5</t>
  </si>
  <si>
    <t>m. 440 : (0,88+0,31+0,46*2+1,61+0,49+0,45+3,32+1,5)*3+(4,54+0,49)*1,5+(0,61*2+3,32+1,29+1,49+0,96+1,61+0,93+0,39+0,31)*1</t>
  </si>
  <si>
    <t>m. 450, 460 : (1,19*2+0,96*2+1,03*2+0,75*2)*3-0,7*1,97-0,7*2*2+(0,35+0,24)*1,5+(0,24+0,53)*1</t>
  </si>
  <si>
    <t>m. 470 : (0,83+0,36+0,55+0,17*2+0,52+0,36+0,44*2+2,09+0,48+0,46+3,58+0,44+0,55+3,15+0,56+0,8)*1+2,09*0,5</t>
  </si>
  <si>
    <t>m. 530 : (4,35+1,78+0,41+1)*3+(0,78+0,14+0,78+1,25+0,96*2+0,63*3+0,41+1,59)*1</t>
  </si>
  <si>
    <t>m. 540 : (1,94*2+1,53*2)*3-0,7*2</t>
  </si>
  <si>
    <t>m. 541 : (1,56+1,43*2+0,37+0,28+0,64+1,04+0,4)*3</t>
  </si>
  <si>
    <t>m. 010 : (2,04+0,64+1,53-0,7)*1,5</t>
  </si>
  <si>
    <t>m. 020 : (1,75+4,48)*3</t>
  </si>
  <si>
    <t>Vnější omítka : 4,81*0,5</t>
  </si>
  <si>
    <t>602034151R00</t>
  </si>
  <si>
    <t xml:space="preserve">Omítka stěn z hotových směsí vrstva štuková, sanační,  , tloušťka vrstvy 2,5 mm,  </t>
  </si>
  <si>
    <t>- obklady : -11,035</t>
  </si>
  <si>
    <t>612409991R00</t>
  </si>
  <si>
    <t>Začištění omítek kolem oken, dveří a obkladů apod. maltou vápenou</t>
  </si>
  <si>
    <t>0,7+1,97*2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</si>
  <si>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</si>
  <si>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</si>
  <si>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</si>
  <si>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3+1*24+1,5*3+3*4</t>
  </si>
  <si>
    <t>622904121R00</t>
  </si>
  <si>
    <t xml:space="preserve">Očištění fasád ruční čištění ocelovým kartáčem,  </t>
  </si>
  <si>
    <t xml:space="preserve">V ploše S03 : </t>
  </si>
  <si>
    <t>642944121RT3</t>
  </si>
  <si>
    <t>Ocelové zárubně osazované dodatečně šířky 700 mm, výšky 1970 mm, hloubky 100 mm, Zárubeň kovová pro zdění; průchozí š. = 700 mm; průchozí v. = 1970 mm; tl. stěny = 100 mm; povrchová úprava: základní nátěr</t>
  </si>
  <si>
    <t>kus</t>
  </si>
  <si>
    <t>lisované nebo z úhelníků s vybetonováním prahu, z pomocného pracovního lešení o výšce podlahy do 1900 mm a pro zatížení do 1,5 kPa, včetně dodávky zárubně</t>
  </si>
  <si>
    <t>909      R00</t>
  </si>
  <si>
    <t>Hzs-nezmeritelne stavebni prace</t>
  </si>
  <si>
    <t>h</t>
  </si>
  <si>
    <t>Prav.M</t>
  </si>
  <si>
    <t>POL10_</t>
  </si>
  <si>
    <t>916661111R00</t>
  </si>
  <si>
    <t>Osazení parkového obrubníku betonového s opěrou</t>
  </si>
  <si>
    <t>se zřízením lože z betonu prostého C 12/15 tl. 80-100 mm</t>
  </si>
  <si>
    <t>Odkaz na mn. položky pořadí 3 : 27,50000</t>
  </si>
  <si>
    <t>941955002R00</t>
  </si>
  <si>
    <t>Lešení lehké pracovní pomocné pomocné, o výšce lešeňové podlahy přes 1,2 do 1,9 m</t>
  </si>
  <si>
    <t>800-3</t>
  </si>
  <si>
    <t>m. 430 : 3,46*1</t>
  </si>
  <si>
    <t>m. 440 : 1,61*0,46+2,41*0,55+(3,32+0,5)*1</t>
  </si>
  <si>
    <t>m. 450, 460 : 0,97*2,04</t>
  </si>
  <si>
    <t>m. 530 : (4,35+0,78)*1</t>
  </si>
  <si>
    <t>m. 540 : 1,94*1,53</t>
  </si>
  <si>
    <t>m. 541 : 1,56*1,43+0,91*1,04</t>
  </si>
  <si>
    <t>m. 020 : (1,75+3,48)*1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</si>
  <si>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</si>
  <si>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</si>
  <si>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m. 420 : 5,14</t>
  </si>
  <si>
    <t>m. 430 : 12,17</t>
  </si>
  <si>
    <t>m. 440 : 27</t>
  </si>
  <si>
    <t>m. 450 : 2</t>
  </si>
  <si>
    <t>m. 460 : 2,98</t>
  </si>
  <si>
    <t>m. 470 : 18,22</t>
  </si>
  <si>
    <t>m. 530 : 27,57</t>
  </si>
  <si>
    <t>m. 540 : 2,97</t>
  </si>
  <si>
    <t>m. 541 : 2,8</t>
  </si>
  <si>
    <t>m. 010 : 7,31</t>
  </si>
  <si>
    <t>m. 020 : 19,03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</si>
  <si>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</si>
  <si>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</si>
  <si>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801-3</t>
  </si>
  <si>
    <t>m. 440 : (1,61+3,32+6,04)*2,05</t>
  </si>
  <si>
    <t>965048150R00</t>
  </si>
  <si>
    <t>Dočištění povrchu po vybourání dlažeb do tmele, plochy do 50%</t>
  </si>
  <si>
    <t>Odkaz na mn. položky pořadí 55 : 1,99680</t>
  </si>
  <si>
    <t>965048515R00</t>
  </si>
  <si>
    <t>Broušení betonového povrchu do tloušťky 5 mm</t>
  </si>
  <si>
    <t>965081713R00</t>
  </si>
  <si>
    <t>Bourání podlah z keramických dlaždic, tloušťky do 10 mm, plochy přes 1 m2</t>
  </si>
  <si>
    <t>bez podkladního lože, s jakoukoliv výplní spár</t>
  </si>
  <si>
    <t>m. 450 : 1,19*0,97+0,75*1,03+0,1*0,7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</si>
  <si>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</si>
  <si>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</si>
  <si>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0,7*1,97</t>
  </si>
  <si>
    <t>978011191R00</t>
  </si>
  <si>
    <t>Otlučení omítek vápenných nebo vápenocementových vnitřních s vyškrabáním spár, s očištěním zdiva stropů, v rozsahu do 100 %</t>
  </si>
  <si>
    <t>978021191R00</t>
  </si>
  <si>
    <t>Otlučení cementových omítek vnitřních stěn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</si>
  <si>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</si>
  <si>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</si>
  <si>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</si>
  <si>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m. 450 : (1,19*2+0,97+0,13+0,14)*2+(0,14+0,17+0,75+1,03+0,12+0,32)*1,5</t>
  </si>
  <si>
    <t>978071221R00</t>
  </si>
  <si>
    <t>Odsekání omítky a odstranění izolace lepenkové svislé, plochy přes 1 m2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</si>
  <si>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</si>
  <si>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</si>
  <si>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</si>
  <si>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</si>
  <si>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</si>
  <si>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Odkaz na mn. položky pořadí 1 : 5,97000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</si>
  <si>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</si>
  <si>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</si>
  <si>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</si>
  <si>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</si>
  <si>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</si>
  <si>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</si>
  <si>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711212000RW4</t>
  </si>
  <si>
    <t>Izolace proti vodě nátěr podkladní pod hydroizolační stěrky</t>
  </si>
  <si>
    <t>800-711</t>
  </si>
  <si>
    <t>-7,62</t>
  </si>
  <si>
    <t xml:space="preserve">Pod novou dlažbu v m. 450 : </t>
  </si>
  <si>
    <t>Odkaz na mn. položky pořadí 66 : 2,94780</t>
  </si>
  <si>
    <t>711212001RW4</t>
  </si>
  <si>
    <t>Izolace proti vodě nátěr hydroizolační minerální, proti netlakové vodě</t>
  </si>
  <si>
    <t>m. 420 : (1,77*2+2,56*2+0,64*2-0,87-0,88)*0,4</t>
  </si>
  <si>
    <t>m. 430 : (3,84*2+3,3*2-0,9+0,16*2)*0,4</t>
  </si>
  <si>
    <t>m. 440 : (6,04*2+3,32*2-0,87+0,32*2-1,94+0,49*2+3,35*2+1,92*2-0,69-1,94+0,34*2)*0,4</t>
  </si>
  <si>
    <t>m. 450 : (2,04*2-0,7+0,97+0,13+0,17+0,14*2+1,35)*0,4</t>
  </si>
  <si>
    <t>m. 470 : (2,45*2+3,22-0,88+0,8+0,44+4,61*2+0,46+0,44-0,9)*0,4</t>
  </si>
  <si>
    <t>m. 530 : (1,25+0,78+0,14+1,78*2+4,35+0,41+0,63*3+0,96*2+0,41+1,59)*0,4</t>
  </si>
  <si>
    <t>m. 540 : (1,94*2+1,53*2-0,7)*0,4</t>
  </si>
  <si>
    <t>m. 541 : (1,43*2+1,56*2-0,91+0,64+1,04+0,4)*0,4</t>
  </si>
  <si>
    <t>m. 010 : (1,53-0,7+2,04+0,64)*0,4</t>
  </si>
  <si>
    <t>m. 020 : (4,48+1,75)*0,4</t>
  </si>
  <si>
    <t>Stěrka pod obklady ve sprše (m. 450) : (0,96+1,19*2+0,13+0,14+0,1*2)*2</t>
  </si>
  <si>
    <t>711212002RW4</t>
  </si>
  <si>
    <t>Izolace proti vodě stěrka hydroizolační  dvousložková, proti zemní vlhkosti</t>
  </si>
  <si>
    <t>Pod novou dlažbu v m. 450 : 1,39*1,17+0,95*1,23+0,1*0,9+0,63*0,1</t>
  </si>
  <si>
    <t>711212002RW5</t>
  </si>
  <si>
    <t>Izolace proti vodě stěrka hydroizolační  dvousložková, proti tlakové vodě</t>
  </si>
  <si>
    <t>Skladba S01 : (4,28+4,11)*3,1+(5,8+0,12*8)*3,7+(3,9+2,5+4,46)*3,26+(2,5+15,4+0,24*4)*3,1+4,81*0,3</t>
  </si>
  <si>
    <t>711823121RT8</t>
  </si>
  <si>
    <t>Ochrana konstrukcí nopovou fólií svisle, výška nopu 8 mm, včetně dodávky fólie</t>
  </si>
  <si>
    <t>Skladba S01 : (4,28+4,11)*3,1+(5,8+0,12*8)*3,7+(3,9+2,5+4,46)*3,26+(2,5+15,4+0,24*4)*3,1</t>
  </si>
  <si>
    <t>711823129RT2</t>
  </si>
  <si>
    <t>Ochrana konstrukcí nopovou fólií ukončovací lišta,  , včetně dodávky lišty</t>
  </si>
  <si>
    <t>Skladba S01 : (4,28+4,11)+(5,8+0,12*8)+(3,9+2,5+4,46)+(2,5+15,4+0,24*4)+4,81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</si>
  <si>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</si>
  <si>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</si>
  <si>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</si>
  <si>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725-01</t>
  </si>
  <si>
    <t>Demontáž a zpětná montáž zařizovacích předmětů, úpravy ZTI</t>
  </si>
  <si>
    <t>soubor</t>
  </si>
  <si>
    <t>Vlastní</t>
  </si>
  <si>
    <t>Indiv</t>
  </si>
  <si>
    <t>771101101R00</t>
  </si>
  <si>
    <t xml:space="preserve">Příprava podkladu pod dlažby vysávání podkladů pod keramickou dlažbu průmyslovým vysavačem </t>
  </si>
  <si>
    <t>800-771</t>
  </si>
  <si>
    <t>Odkaz na mn. položky pořadí 74 : 1,99680</t>
  </si>
  <si>
    <t>771101210R00</t>
  </si>
  <si>
    <t>Příprava podkladu pod dlažby penetrace podkladu pod dlažby</t>
  </si>
  <si>
    <t>771575107R00</t>
  </si>
  <si>
    <t>Montáž podlah z dlaždic keramických 200 x 200 mm, režných nebo glazovaných, hladkých, kladených do flexibilního tmele</t>
  </si>
  <si>
    <t>597623081R</t>
  </si>
  <si>
    <t>Dlažba keramická s glazurou (GL); tl. = 7,0 mm; a = 98 mm; b = 198 mm; nasákavost = 3,0 %; povrch: hladký, matný; barva: bílá</t>
  </si>
  <si>
    <t>Odkaz na mn. položky pořadí 74 : 1,99680*1,2</t>
  </si>
  <si>
    <t>998771101R00</t>
  </si>
  <si>
    <t>Přesun hmot pro podlahy z dlaždic v objektech výšky do 6 m</t>
  </si>
  <si>
    <t>50 m vodorovně</t>
  </si>
  <si>
    <t>781101210R00</t>
  </si>
  <si>
    <t>Příprava podkladu pod obklady penetrace podkladu pod obklady</t>
  </si>
  <si>
    <t>včetně dodávky materiálu.</t>
  </si>
  <si>
    <t>Odkaz na mn. položky pořadí 78 : 11,03500</t>
  </si>
  <si>
    <t>781475114R00</t>
  </si>
  <si>
    <t>Montáž obkladů vnitřních z dlaždic keramických kladených do tmele 200 x 200 mm,  , kladených do flexibilního tmele</t>
  </si>
  <si>
    <t>781497111RS3</t>
  </si>
  <si>
    <t xml:space="preserve">Lišty k obkladům profil ukončovací leštěný hliník, uložení do tmele, výška profilu 10 mm,  </t>
  </si>
  <si>
    <t>m. 450 : 1,19*2+0,97+0,13+0,14*2+0,17+0,75+1,03+0,12+0,32+0,5*2</t>
  </si>
  <si>
    <t>781497121RS3</t>
  </si>
  <si>
    <t xml:space="preserve">Lišty k obkladům profil rohový eloxovaný hliník, uložení do tmele,  , výška profilu 10 mm,  </t>
  </si>
  <si>
    <t>m. 450 : 1,5*4</t>
  </si>
  <si>
    <t>597813601R</t>
  </si>
  <si>
    <t>Obklad keramický typ: běžný; s glazurou (GL); tl. = 6,5 mm; a = 198 mm; b = 198 mm; povrch: hladký, lesklý; barva: bílá</t>
  </si>
  <si>
    <t>Odkaz na mn. položky pořadí 78 : 11,03500*1,2</t>
  </si>
  <si>
    <t>998781101R00</t>
  </si>
  <si>
    <t>Přesun hmot pro obklady keramické v objektech výšky do 6 m</t>
  </si>
  <si>
    <t>784185112R00</t>
  </si>
  <si>
    <t>Malby z malířských směsí silikátových,  , bílé, dvojnásobné, Hmota nátěrová silikátová; typ: malířská; funkce: dekorační; barva: bílá</t>
  </si>
  <si>
    <t>800-784</t>
  </si>
  <si>
    <t xml:space="preserve">V rozsahu sanačních omítek (připočítáno 20% na přesah) : </t>
  </si>
  <si>
    <t>Odkaz na mn. položky pořadí 38 : 16,94180*1,2</t>
  </si>
  <si>
    <t>Odkaz na mn. položky pořadí 43 : 199,58350*1,2</t>
  </si>
  <si>
    <t>784011221R00</t>
  </si>
  <si>
    <t>Ostatní práce zakrytí předmětů,  , bez dodávky materiálu</t>
  </si>
  <si>
    <t>784011222R00</t>
  </si>
  <si>
    <t>Ostatní práce zakrytí podlah,  , bez dodávky materiálu</t>
  </si>
  <si>
    <t>m. 020 : 7,84</t>
  </si>
  <si>
    <t>979011221R00</t>
  </si>
  <si>
    <t>Svislá doprava suti a vybouraných hmot nošením za prvé podlaží pod základním podlažím</t>
  </si>
  <si>
    <t>Odkaz na mn. položky pořadí 91 : 25,30095</t>
  </si>
  <si>
    <t>Odkaz na mn. položky pořadí 92 : 0,27503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</si>
  <si>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</si>
  <si>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</si>
  <si>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</si>
  <si>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</si>
  <si>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</si>
  <si>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 xml:space="preserve">Uvažována skládka do 15 km : </t>
  </si>
  <si>
    <t>Odkaz na mn. položky pořadí 91 : 25,30095*14</t>
  </si>
  <si>
    <t>Odkaz na mn. položky pořadí 92 : 0,27503*14</t>
  </si>
  <si>
    <t>979082111R00</t>
  </si>
  <si>
    <t>Vnitrostaveništní doprava suti a vybouraných hmot do 10 m</t>
  </si>
  <si>
    <t>Odkaz na dem. hmot. položky pořadí 1 : 0,82386</t>
  </si>
  <si>
    <t>Odkaz na dem. hmot. položky pořadí 2 : 8,50500</t>
  </si>
  <si>
    <t>Odkaz na dem. hmot. položky pořadí 3 : 6,05000</t>
  </si>
  <si>
    <t>979082121R00</t>
  </si>
  <si>
    <t>Vnitrostaveništní doprava suti a vybouraných hmot příplatek k ceně za každých dalších 5 m</t>
  </si>
  <si>
    <t>Odkaz na mn. položky pořadí 89 : 40,95484*2</t>
  </si>
  <si>
    <t>979990107R00</t>
  </si>
  <si>
    <t>Poplatek za uložení, směs betonu, cihel a dřeva,  , skupina 17 09 04 z Katalogu odpadů</t>
  </si>
  <si>
    <t>kategorie 17 09 04 smíšené stavební a demoliční odpady</t>
  </si>
  <si>
    <t>Odkaz na dem. hmot. položky pořadí 53 : 0,00349</t>
  </si>
  <si>
    <t>Odkaz na dem. hmot. položky pořadí 54 : 0,02516</t>
  </si>
  <si>
    <t>Odkaz na dem. hmot. položky pořadí 55 : 0,03994</t>
  </si>
  <si>
    <t>Odkaz na dem. hmot. položky pořadí 56 : 0,10480</t>
  </si>
  <si>
    <t>Odkaz na dem. hmot. položky pořadí 57 : 0,84709</t>
  </si>
  <si>
    <t>Odkaz na dem. hmot. položky pořadí 58 : 12,84773</t>
  </si>
  <si>
    <t>Odkaz na dem. hmot. položky pořadí 59 : 0,75038</t>
  </si>
  <si>
    <t>Odkaz na dem. hmot. položky pořadí 60 : 10,68235</t>
  </si>
  <si>
    <t>979990110R00</t>
  </si>
  <si>
    <t>Poplatek za uložení, sádrokartonové desky,  , skupina 17 08 02 z Katalogu odpadů</t>
  </si>
  <si>
    <t>kategorie 17 08 02 stavební materiály na bázi sádry</t>
  </si>
  <si>
    <t>Odkaz na dem. hmot. položky pořadí 52 : 0,27503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</si>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</sst>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Yabri702ZdABpVBvlurwNsT4dIPHHSfrFnGuOCFgF5ftuBKk0XvFD9a7gthmYG/jMhT8wRQBCuQXS3RIn/g3A==" saltValue="B4qhbzfalbiRlFbQhdPR4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384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SUMIF(F53:F73,A16,I53:I73)+SUMIF(F53:F73,"PSU",I53:I73)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SUMIF(F53:F73,A17,I53:I73)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SUMIF(F53:F73,A18,I53:I73)</f>
        <v>0</v>
      </c>
      <c r="J18" s="85"/>
    </row>
    <row r="19" spans="1:10" ht="23.25" customHeight="1" x14ac:dyDescent="0.2">
      <c r="A19" s="199" t="s">
        <v>103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SUMIF(F53:F73,A19,I53:I73)</f>
        <v>0</v>
      </c>
      <c r="J19" s="85"/>
    </row>
    <row r="20" spans="1:10" ht="23.25" customHeight="1" x14ac:dyDescent="0.2">
      <c r="A20" s="199" t="s">
        <v>104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SUMIF(F53:F73,A20,I53:I73)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'01 01 Pol'!AE464</f>
        <v>0</v>
      </c>
      <c r="G39" s="150">
        <f>'01 01 Pol'!AF464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43</v>
      </c>
      <c r="C41" s="155" t="s">
        <v>45</v>
      </c>
      <c r="D41" s="155"/>
      <c r="E41" s="155"/>
      <c r="F41" s="156">
        <f>'01 01 Pol'!AE464</f>
        <v>0</v>
      </c>
      <c r="G41" s="157">
        <f>'01 01 Pol'!AF464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'01 01 Pol'!AE464</f>
        <v>0</v>
      </c>
      <c r="G42" s="151">
        <f>'01 01 Pol'!AF464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6"/>
      <c r="B43" s="162" t="s">
        <v>52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8" t="s">
        <v>60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61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62</v>
      </c>
      <c r="C53" s="187" t="s">
        <v>63</v>
      </c>
      <c r="D53" s="188"/>
      <c r="E53" s="188"/>
      <c r="F53" s="195" t="s">
        <v>24</v>
      </c>
      <c r="G53" s="196"/>
      <c r="H53" s="196"/>
      <c r="I53" s="196">
        <f>'01 01 Pol'!G8</f>
        <v>0</v>
      </c>
      <c r="J53" s="192" t="str">
        <f>IF(I74=0,"",I53/I74*100)</f>
        <v/>
      </c>
    </row>
    <row r="54" spans="1:10" ht="36.75" customHeight="1" x14ac:dyDescent="0.2">
      <c r="A54" s="181"/>
      <c r="B54" s="186" t="s">
        <v>64</v>
      </c>
      <c r="C54" s="187" t="s">
        <v>65</v>
      </c>
      <c r="D54" s="188"/>
      <c r="E54" s="188"/>
      <c r="F54" s="195" t="s">
        <v>24</v>
      </c>
      <c r="G54" s="196"/>
      <c r="H54" s="196"/>
      <c r="I54" s="196">
        <f>'01 01 Pol'!G49</f>
        <v>0</v>
      </c>
      <c r="J54" s="192" t="str">
        <f>IF(I74=0,"",I54/I74*100)</f>
        <v/>
      </c>
    </row>
    <row r="55" spans="1:10" ht="36.75" customHeight="1" x14ac:dyDescent="0.2">
      <c r="A55" s="181"/>
      <c r="B55" s="186" t="s">
        <v>66</v>
      </c>
      <c r="C55" s="187" t="s">
        <v>67</v>
      </c>
      <c r="D55" s="188"/>
      <c r="E55" s="188"/>
      <c r="F55" s="195" t="s">
        <v>24</v>
      </c>
      <c r="G55" s="196"/>
      <c r="H55" s="196"/>
      <c r="I55" s="196">
        <f>'01 01 Pol'!G174</f>
        <v>0</v>
      </c>
      <c r="J55" s="192" t="str">
        <f>IF(I74=0,"",I55/I74*100)</f>
        <v/>
      </c>
    </row>
    <row r="56" spans="1:10" ht="36.75" customHeight="1" x14ac:dyDescent="0.2">
      <c r="A56" s="181"/>
      <c r="B56" s="186" t="s">
        <v>68</v>
      </c>
      <c r="C56" s="187" t="s">
        <v>69</v>
      </c>
      <c r="D56" s="188"/>
      <c r="E56" s="188"/>
      <c r="F56" s="195" t="s">
        <v>24</v>
      </c>
      <c r="G56" s="196"/>
      <c r="H56" s="196"/>
      <c r="I56" s="196">
        <f>'01 01 Pol'!G202</f>
        <v>0</v>
      </c>
      <c r="J56" s="192" t="str">
        <f>IF(I74=0,"",I56/I74*100)</f>
        <v/>
      </c>
    </row>
    <row r="57" spans="1:10" ht="36.75" customHeight="1" x14ac:dyDescent="0.2">
      <c r="A57" s="181"/>
      <c r="B57" s="186" t="s">
        <v>70</v>
      </c>
      <c r="C57" s="187" t="s">
        <v>71</v>
      </c>
      <c r="D57" s="188"/>
      <c r="E57" s="188"/>
      <c r="F57" s="195" t="s">
        <v>24</v>
      </c>
      <c r="G57" s="196"/>
      <c r="H57" s="196"/>
      <c r="I57" s="196">
        <f>'01 01 Pol'!G212</f>
        <v>0</v>
      </c>
      <c r="J57" s="192" t="str">
        <f>IF(I74=0,"",I57/I74*100)</f>
        <v/>
      </c>
    </row>
    <row r="58" spans="1:10" ht="36.75" customHeight="1" x14ac:dyDescent="0.2">
      <c r="A58" s="181"/>
      <c r="B58" s="186" t="s">
        <v>72</v>
      </c>
      <c r="C58" s="187" t="s">
        <v>73</v>
      </c>
      <c r="D58" s="188"/>
      <c r="E58" s="188"/>
      <c r="F58" s="195" t="s">
        <v>24</v>
      </c>
      <c r="G58" s="196"/>
      <c r="H58" s="196"/>
      <c r="I58" s="196">
        <f>'01 01 Pol'!G270</f>
        <v>0</v>
      </c>
      <c r="J58" s="192" t="str">
        <f>IF(I74=0,"",I58/I74*100)</f>
        <v/>
      </c>
    </row>
    <row r="59" spans="1:10" ht="36.75" customHeight="1" x14ac:dyDescent="0.2">
      <c r="A59" s="181"/>
      <c r="B59" s="186" t="s">
        <v>74</v>
      </c>
      <c r="C59" s="187" t="s">
        <v>75</v>
      </c>
      <c r="D59" s="188"/>
      <c r="E59" s="188"/>
      <c r="F59" s="195" t="s">
        <v>24</v>
      </c>
      <c r="G59" s="196"/>
      <c r="H59" s="196"/>
      <c r="I59" s="196">
        <f>'01 01 Pol'!G276</f>
        <v>0</v>
      </c>
      <c r="J59" s="192" t="str">
        <f>IF(I74=0,"",I59/I74*100)</f>
        <v/>
      </c>
    </row>
    <row r="60" spans="1:10" ht="36.75" customHeight="1" x14ac:dyDescent="0.2">
      <c r="A60" s="181"/>
      <c r="B60" s="186" t="s">
        <v>76</v>
      </c>
      <c r="C60" s="187" t="s">
        <v>77</v>
      </c>
      <c r="D60" s="188"/>
      <c r="E60" s="188"/>
      <c r="F60" s="195" t="s">
        <v>24</v>
      </c>
      <c r="G60" s="196"/>
      <c r="H60" s="196"/>
      <c r="I60" s="196">
        <f>'01 01 Pol'!G283</f>
        <v>0</v>
      </c>
      <c r="J60" s="192" t="str">
        <f>IF(I74=0,"",I60/I74*100)</f>
        <v/>
      </c>
    </row>
    <row r="61" spans="1:10" ht="36.75" customHeight="1" x14ac:dyDescent="0.2">
      <c r="A61" s="181"/>
      <c r="B61" s="186" t="s">
        <v>78</v>
      </c>
      <c r="C61" s="187" t="s">
        <v>79</v>
      </c>
      <c r="D61" s="188"/>
      <c r="E61" s="188"/>
      <c r="F61" s="195" t="s">
        <v>24</v>
      </c>
      <c r="G61" s="196"/>
      <c r="H61" s="196"/>
      <c r="I61" s="196">
        <f>'01 01 Pol'!G286</f>
        <v>0</v>
      </c>
      <c r="J61" s="192" t="str">
        <f>IF(I74=0,"",I61/I74*100)</f>
        <v/>
      </c>
    </row>
    <row r="62" spans="1:10" ht="36.75" customHeight="1" x14ac:dyDescent="0.2">
      <c r="A62" s="181"/>
      <c r="B62" s="186" t="s">
        <v>80</v>
      </c>
      <c r="C62" s="187" t="s">
        <v>81</v>
      </c>
      <c r="D62" s="188"/>
      <c r="E62" s="188"/>
      <c r="F62" s="195" t="s">
        <v>24</v>
      </c>
      <c r="G62" s="196"/>
      <c r="H62" s="196"/>
      <c r="I62" s="196">
        <f>'01 01 Pol'!G288</f>
        <v>0</v>
      </c>
      <c r="J62" s="192" t="str">
        <f>IF(I74=0,"",I62/I74*100)</f>
        <v/>
      </c>
    </row>
    <row r="63" spans="1:10" ht="36.75" customHeight="1" x14ac:dyDescent="0.2">
      <c r="A63" s="181"/>
      <c r="B63" s="186" t="s">
        <v>82</v>
      </c>
      <c r="C63" s="187" t="s">
        <v>83</v>
      </c>
      <c r="D63" s="188"/>
      <c r="E63" s="188"/>
      <c r="F63" s="195" t="s">
        <v>24</v>
      </c>
      <c r="G63" s="196"/>
      <c r="H63" s="196"/>
      <c r="I63" s="196">
        <f>'01 01 Pol'!G292</f>
        <v>0</v>
      </c>
      <c r="J63" s="192" t="str">
        <f>IF(I74=0,"",I63/I74*100)</f>
        <v/>
      </c>
    </row>
    <row r="64" spans="1:10" ht="36.75" customHeight="1" x14ac:dyDescent="0.2">
      <c r="A64" s="181"/>
      <c r="B64" s="186" t="s">
        <v>84</v>
      </c>
      <c r="C64" s="187" t="s">
        <v>85</v>
      </c>
      <c r="D64" s="188"/>
      <c r="E64" s="188"/>
      <c r="F64" s="195" t="s">
        <v>24</v>
      </c>
      <c r="G64" s="196"/>
      <c r="H64" s="196"/>
      <c r="I64" s="196">
        <f>'01 01 Pol'!G301</f>
        <v>0</v>
      </c>
      <c r="J64" s="192" t="str">
        <f>IF(I74=0,"",I64/I74*100)</f>
        <v/>
      </c>
    </row>
    <row r="65" spans="1:10" ht="36.75" customHeight="1" x14ac:dyDescent="0.2">
      <c r="A65" s="181"/>
      <c r="B65" s="186" t="s">
        <v>86</v>
      </c>
      <c r="C65" s="187" t="s">
        <v>87</v>
      </c>
      <c r="D65" s="188"/>
      <c r="E65" s="188"/>
      <c r="F65" s="195" t="s">
        <v>24</v>
      </c>
      <c r="G65" s="196"/>
      <c r="H65" s="196"/>
      <c r="I65" s="196">
        <f>'01 01 Pol'!G314</f>
        <v>0</v>
      </c>
      <c r="J65" s="192" t="str">
        <f>IF(I74=0,"",I65/I74*100)</f>
        <v/>
      </c>
    </row>
    <row r="66" spans="1:10" ht="36.75" customHeight="1" x14ac:dyDescent="0.2">
      <c r="A66" s="181"/>
      <c r="B66" s="186" t="s">
        <v>88</v>
      </c>
      <c r="C66" s="187" t="s">
        <v>89</v>
      </c>
      <c r="D66" s="188"/>
      <c r="E66" s="188"/>
      <c r="F66" s="195" t="s">
        <v>24</v>
      </c>
      <c r="G66" s="196"/>
      <c r="H66" s="196"/>
      <c r="I66" s="196">
        <f>'01 01 Pol'!G341</f>
        <v>0</v>
      </c>
      <c r="J66" s="192" t="str">
        <f>IF(I74=0,"",I66/I74*100)</f>
        <v/>
      </c>
    </row>
    <row r="67" spans="1:10" ht="36.75" customHeight="1" x14ac:dyDescent="0.2">
      <c r="A67" s="181"/>
      <c r="B67" s="186" t="s">
        <v>90</v>
      </c>
      <c r="C67" s="187" t="s">
        <v>91</v>
      </c>
      <c r="D67" s="188"/>
      <c r="E67" s="188"/>
      <c r="F67" s="195" t="s">
        <v>25</v>
      </c>
      <c r="G67" s="196"/>
      <c r="H67" s="196"/>
      <c r="I67" s="196">
        <f>'01 01 Pol'!G344</f>
        <v>0</v>
      </c>
      <c r="J67" s="192" t="str">
        <f>IF(I74=0,"",I67/I74*100)</f>
        <v/>
      </c>
    </row>
    <row r="68" spans="1:10" ht="36.75" customHeight="1" x14ac:dyDescent="0.2">
      <c r="A68" s="181"/>
      <c r="B68" s="186" t="s">
        <v>92</v>
      </c>
      <c r="C68" s="187" t="s">
        <v>93</v>
      </c>
      <c r="D68" s="188"/>
      <c r="E68" s="188"/>
      <c r="F68" s="195" t="s">
        <v>25</v>
      </c>
      <c r="G68" s="196"/>
      <c r="H68" s="196"/>
      <c r="I68" s="196">
        <f>'01 01 Pol'!G379</f>
        <v>0</v>
      </c>
      <c r="J68" s="192" t="str">
        <f>IF(I74=0,"",I68/I74*100)</f>
        <v/>
      </c>
    </row>
    <row r="69" spans="1:10" ht="36.75" customHeight="1" x14ac:dyDescent="0.2">
      <c r="A69" s="181"/>
      <c r="B69" s="186" t="s">
        <v>94</v>
      </c>
      <c r="C69" s="187" t="s">
        <v>95</v>
      </c>
      <c r="D69" s="188"/>
      <c r="E69" s="188"/>
      <c r="F69" s="195" t="s">
        <v>25</v>
      </c>
      <c r="G69" s="196"/>
      <c r="H69" s="196"/>
      <c r="I69" s="196">
        <f>'01 01 Pol'!G381</f>
        <v>0</v>
      </c>
      <c r="J69" s="192" t="str">
        <f>IF(I74=0,"",I69/I74*100)</f>
        <v/>
      </c>
    </row>
    <row r="70" spans="1:10" ht="36.75" customHeight="1" x14ac:dyDescent="0.2">
      <c r="A70" s="181"/>
      <c r="B70" s="186" t="s">
        <v>96</v>
      </c>
      <c r="C70" s="187" t="s">
        <v>97</v>
      </c>
      <c r="D70" s="188"/>
      <c r="E70" s="188"/>
      <c r="F70" s="195" t="s">
        <v>25</v>
      </c>
      <c r="G70" s="196"/>
      <c r="H70" s="196"/>
      <c r="I70" s="196">
        <f>'01 01 Pol'!G392</f>
        <v>0</v>
      </c>
      <c r="J70" s="192" t="str">
        <f>IF(I74=0,"",I70/I74*100)</f>
        <v/>
      </c>
    </row>
    <row r="71" spans="1:10" ht="36.75" customHeight="1" x14ac:dyDescent="0.2">
      <c r="A71" s="181"/>
      <c r="B71" s="186" t="s">
        <v>98</v>
      </c>
      <c r="C71" s="187" t="s">
        <v>99</v>
      </c>
      <c r="D71" s="188"/>
      <c r="E71" s="188"/>
      <c r="F71" s="195" t="s">
        <v>25</v>
      </c>
      <c r="G71" s="196"/>
      <c r="H71" s="196"/>
      <c r="I71" s="196">
        <f>'01 01 Pol'!G405</f>
        <v>0</v>
      </c>
      <c r="J71" s="192" t="str">
        <f>IF(I74=0,"",I71/I74*100)</f>
        <v/>
      </c>
    </row>
    <row r="72" spans="1:10" ht="36.75" customHeight="1" x14ac:dyDescent="0.2">
      <c r="A72" s="181"/>
      <c r="B72" s="186" t="s">
        <v>100</v>
      </c>
      <c r="C72" s="187" t="s">
        <v>101</v>
      </c>
      <c r="D72" s="188"/>
      <c r="E72" s="188"/>
      <c r="F72" s="195" t="s">
        <v>102</v>
      </c>
      <c r="G72" s="196"/>
      <c r="H72" s="196"/>
      <c r="I72" s="196">
        <f>'01 01 Pol'!G423</f>
        <v>0</v>
      </c>
      <c r="J72" s="192" t="str">
        <f>IF(I74=0,"",I72/I74*100)</f>
        <v/>
      </c>
    </row>
    <row r="73" spans="1:10" ht="36.75" customHeight="1" x14ac:dyDescent="0.2">
      <c r="A73" s="181"/>
      <c r="B73" s="186" t="s">
        <v>103</v>
      </c>
      <c r="C73" s="187" t="s">
        <v>27</v>
      </c>
      <c r="D73" s="188"/>
      <c r="E73" s="188"/>
      <c r="F73" s="195" t="s">
        <v>103</v>
      </c>
      <c r="G73" s="196"/>
      <c r="H73" s="196"/>
      <c r="I73" s="196">
        <f>'01 01 Pol'!G456</f>
        <v>0</v>
      </c>
      <c r="J73" s="192" t="str">
        <f>IF(I74=0,"",I73/I74*100)</f>
        <v/>
      </c>
    </row>
    <row r="74" spans="1:10" ht="25.5" customHeight="1" x14ac:dyDescent="0.2">
      <c r="A74" s="182"/>
      <c r="B74" s="189" t="s">
        <v>1</v>
      </c>
      <c r="C74" s="190"/>
      <c r="D74" s="191"/>
      <c r="E74" s="191"/>
      <c r="F74" s="197"/>
      <c r="G74" s="198"/>
      <c r="H74" s="198"/>
      <c r="I74" s="198">
        <f>SUM(I53:I73)</f>
        <v>0</v>
      </c>
      <c r="J74" s="193">
        <f>SUM(J53:J73)</f>
        <v>0</v>
      </c>
    </row>
    <row r="75" spans="1:10" x14ac:dyDescent="0.2">
      <c r="F75" s="135"/>
      <c r="G75" s="135"/>
      <c r="H75" s="135"/>
      <c r="I75" s="135"/>
      <c r="J75" s="194"/>
    </row>
    <row r="76" spans="1:10" x14ac:dyDescent="0.2">
      <c r="F76" s="135"/>
      <c r="G76" s="135"/>
      <c r="H76" s="135"/>
      <c r="I76" s="135"/>
      <c r="J76" s="194"/>
    </row>
    <row r="77" spans="1:10" x14ac:dyDescent="0.2">
      <c r="F77" s="135"/>
      <c r="G77" s="135"/>
      <c r="H77" s="135"/>
      <c r="I77" s="135"/>
      <c r="J77" s="194"/>
    </row>
  </sheetData>
  <sheetProtection algorithmName="SHA-512" hashValue="kOv9rY8cQqSeie0L5KvcNlsTuCtJCWUB/5y2OSIvVVhLDQ9TqnzcCWAYkQdQsKlAdpCey4kWUgcqJtlzl0SYkQ==" saltValue="RVJQ+RX+ngzpWzzrQqWoQ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3:E73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1pVGHe4Sz/KaC3Eaa5CuwoEVIN8UVynatlXzVSyZti4CuWd40q7pk6XpXCA1b7c5YHYgcZ7c4XzZUSGAFqAPSg==" saltValue="vGDImQpIyjYHPY//tsr3a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20F8E-467C-47FF-A5B4-430187E86F8F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105</v>
      </c>
      <c r="B1" s="200"/>
      <c r="C1" s="200"/>
      <c r="D1" s="200"/>
      <c r="E1" s="200"/>
      <c r="F1" s="200"/>
      <c r="G1" s="200"/>
      <c r="AG1" t="s">
        <v>106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107</v>
      </c>
    </row>
    <row r="3" spans="1:60" ht="24.95" customHeight="1" x14ac:dyDescent="0.2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79" t="s">
        <v>107</v>
      </c>
      <c r="AG3" t="s">
        <v>108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109</v>
      </c>
    </row>
    <row r="5" spans="1:60" x14ac:dyDescent="0.2">
      <c r="D5" s="10"/>
    </row>
    <row r="6" spans="1:60" ht="38.25" x14ac:dyDescent="0.2">
      <c r="A6" s="211" t="s">
        <v>110</v>
      </c>
      <c r="B6" s="213" t="s">
        <v>111</v>
      </c>
      <c r="C6" s="213" t="s">
        <v>112</v>
      </c>
      <c r="D6" s="212" t="s">
        <v>113</v>
      </c>
      <c r="E6" s="211" t="s">
        <v>114</v>
      </c>
      <c r="F6" s="210" t="s">
        <v>115</v>
      </c>
      <c r="G6" s="211" t="s">
        <v>29</v>
      </c>
      <c r="H6" s="214" t="s">
        <v>30</v>
      </c>
      <c r="I6" s="214" t="s">
        <v>116</v>
      </c>
      <c r="J6" s="214" t="s">
        <v>31</v>
      </c>
      <c r="K6" s="214" t="s">
        <v>117</v>
      </c>
      <c r="L6" s="214" t="s">
        <v>118</v>
      </c>
      <c r="M6" s="214" t="s">
        <v>119</v>
      </c>
      <c r="N6" s="214" t="s">
        <v>120</v>
      </c>
      <c r="O6" s="214" t="s">
        <v>121</v>
      </c>
      <c r="P6" s="214" t="s">
        <v>122</v>
      </c>
      <c r="Q6" s="214" t="s">
        <v>123</v>
      </c>
      <c r="R6" s="214" t="s">
        <v>124</v>
      </c>
      <c r="S6" s="214" t="s">
        <v>125</v>
      </c>
      <c r="T6" s="214" t="s">
        <v>126</v>
      </c>
      <c r="U6" s="214" t="s">
        <v>127</v>
      </c>
      <c r="V6" s="214" t="s">
        <v>128</v>
      </c>
      <c r="W6" s="214" t="s">
        <v>129</v>
      </c>
      <c r="X6" s="214" t="s">
        <v>130</v>
      </c>
      <c r="Y6" s="214" t="s">
        <v>131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1" t="s">
        <v>132</v>
      </c>
      <c r="B8" s="232" t="s">
        <v>62</v>
      </c>
      <c r="C8" s="256" t="s">
        <v>63</v>
      </c>
      <c r="D8" s="233"/>
      <c r="E8" s="234"/>
      <c r="F8" s="235"/>
      <c r="G8" s="235">
        <f>SUMIF(AG9:AG48,"&lt;&gt;NOR",G9:G48)</f>
        <v>0</v>
      </c>
      <c r="H8" s="235"/>
      <c r="I8" s="235">
        <f>SUM(I9:I48)</f>
        <v>0</v>
      </c>
      <c r="J8" s="235"/>
      <c r="K8" s="235">
        <f>SUM(K9:K48)</f>
        <v>0</v>
      </c>
      <c r="L8" s="235"/>
      <c r="M8" s="235">
        <f>SUM(M9:M48)</f>
        <v>0</v>
      </c>
      <c r="N8" s="234"/>
      <c r="O8" s="234">
        <f>SUM(O9:O48)</f>
        <v>0.22</v>
      </c>
      <c r="P8" s="234"/>
      <c r="Q8" s="234">
        <f>SUM(Q9:Q48)</f>
        <v>15.379999999999999</v>
      </c>
      <c r="R8" s="235"/>
      <c r="S8" s="235"/>
      <c r="T8" s="236"/>
      <c r="U8" s="230"/>
      <c r="V8" s="230">
        <f>SUM(V9:V48)</f>
        <v>366.95000000000005</v>
      </c>
      <c r="W8" s="230"/>
      <c r="X8" s="230"/>
      <c r="Y8" s="230"/>
      <c r="AG8" t="s">
        <v>133</v>
      </c>
    </row>
    <row r="9" spans="1:60" ht="22.5" outlineLevel="1" x14ac:dyDescent="0.2">
      <c r="A9" s="238">
        <v>1</v>
      </c>
      <c r="B9" s="239" t="s">
        <v>134</v>
      </c>
      <c r="C9" s="257" t="s">
        <v>135</v>
      </c>
      <c r="D9" s="240" t="s">
        <v>136</v>
      </c>
      <c r="E9" s="241">
        <v>5.97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0.13800000000000001</v>
      </c>
      <c r="Q9" s="241">
        <f>ROUND(E9*P9,2)</f>
        <v>0.82</v>
      </c>
      <c r="R9" s="243" t="s">
        <v>137</v>
      </c>
      <c r="S9" s="243" t="s">
        <v>138</v>
      </c>
      <c r="T9" s="244" t="s">
        <v>138</v>
      </c>
      <c r="U9" s="225">
        <v>0.16</v>
      </c>
      <c r="V9" s="225">
        <f>ROUND(E9*U9,2)</f>
        <v>0.96</v>
      </c>
      <c r="W9" s="225"/>
      <c r="X9" s="225" t="s">
        <v>139</v>
      </c>
      <c r="Y9" s="225" t="s">
        <v>140</v>
      </c>
      <c r="Z9" s="215"/>
      <c r="AA9" s="215"/>
      <c r="AB9" s="215"/>
      <c r="AC9" s="215"/>
      <c r="AD9" s="215"/>
      <c r="AE9" s="215"/>
      <c r="AF9" s="215"/>
      <c r="AG9" s="215" t="s">
        <v>141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8" t="s">
        <v>142</v>
      </c>
      <c r="D10" s="245"/>
      <c r="E10" s="245"/>
      <c r="F10" s="245"/>
      <c r="G10" s="24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143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9" t="s">
        <v>144</v>
      </c>
      <c r="D11" s="226"/>
      <c r="E11" s="227">
        <v>5.97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145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1" x14ac:dyDescent="0.2">
      <c r="A12" s="238">
        <v>2</v>
      </c>
      <c r="B12" s="239" t="s">
        <v>146</v>
      </c>
      <c r="C12" s="257" t="s">
        <v>147</v>
      </c>
      <c r="D12" s="240" t="s">
        <v>136</v>
      </c>
      <c r="E12" s="241">
        <v>37.799999999999997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0.22500000000000001</v>
      </c>
      <c r="Q12" s="241">
        <f>ROUND(E12*P12,2)</f>
        <v>8.51</v>
      </c>
      <c r="R12" s="243" t="s">
        <v>137</v>
      </c>
      <c r="S12" s="243" t="s">
        <v>138</v>
      </c>
      <c r="T12" s="244" t="s">
        <v>138</v>
      </c>
      <c r="U12" s="225">
        <v>0.14199999999999999</v>
      </c>
      <c r="V12" s="225">
        <f>ROUND(E12*U12,2)</f>
        <v>5.37</v>
      </c>
      <c r="W12" s="225"/>
      <c r="X12" s="225" t="s">
        <v>139</v>
      </c>
      <c r="Y12" s="225" t="s">
        <v>140</v>
      </c>
      <c r="Z12" s="215"/>
      <c r="AA12" s="215"/>
      <c r="AB12" s="215"/>
      <c r="AC12" s="215"/>
      <c r="AD12" s="215"/>
      <c r="AE12" s="215"/>
      <c r="AF12" s="215"/>
      <c r="AG12" s="215" t="s">
        <v>141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2" x14ac:dyDescent="0.2">
      <c r="A13" s="222"/>
      <c r="B13" s="223"/>
      <c r="C13" s="258" t="s">
        <v>142</v>
      </c>
      <c r="D13" s="245"/>
      <c r="E13" s="245"/>
      <c r="F13" s="245"/>
      <c r="G13" s="24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143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59" t="s">
        <v>148</v>
      </c>
      <c r="D14" s="226"/>
      <c r="E14" s="227">
        <v>37.799999999999997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145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8">
        <v>3</v>
      </c>
      <c r="B15" s="239" t="s">
        <v>149</v>
      </c>
      <c r="C15" s="257" t="s">
        <v>150</v>
      </c>
      <c r="D15" s="240" t="s">
        <v>151</v>
      </c>
      <c r="E15" s="241">
        <v>27.5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0.22</v>
      </c>
      <c r="Q15" s="241">
        <f>ROUND(E15*P15,2)</f>
        <v>6.05</v>
      </c>
      <c r="R15" s="243" t="s">
        <v>137</v>
      </c>
      <c r="S15" s="243" t="s">
        <v>138</v>
      </c>
      <c r="T15" s="244" t="s">
        <v>138</v>
      </c>
      <c r="U15" s="225">
        <v>0.14299999999999999</v>
      </c>
      <c r="V15" s="225">
        <f>ROUND(E15*U15,2)</f>
        <v>3.93</v>
      </c>
      <c r="W15" s="225"/>
      <c r="X15" s="225" t="s">
        <v>139</v>
      </c>
      <c r="Y15" s="225" t="s">
        <v>140</v>
      </c>
      <c r="Z15" s="215"/>
      <c r="AA15" s="215"/>
      <c r="AB15" s="215"/>
      <c r="AC15" s="215"/>
      <c r="AD15" s="215"/>
      <c r="AE15" s="215"/>
      <c r="AF15" s="215"/>
      <c r="AG15" s="215" t="s">
        <v>141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8" t="s">
        <v>152</v>
      </c>
      <c r="D16" s="245"/>
      <c r="E16" s="245"/>
      <c r="F16" s="245"/>
      <c r="G16" s="24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143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46" t="str">
        <f>C16</f>
        <v>s vybouráním lože, s přemístěním hmot na skládku na vzdálenost do 3 m nebo naložením na dopravní prostředek</v>
      </c>
      <c r="BB16" s="215"/>
      <c r="BC16" s="215"/>
      <c r="BD16" s="215"/>
      <c r="BE16" s="215"/>
      <c r="BF16" s="215"/>
      <c r="BG16" s="215"/>
      <c r="BH16" s="215"/>
    </row>
    <row r="17" spans="1:60" outlineLevel="2" x14ac:dyDescent="0.2">
      <c r="A17" s="222"/>
      <c r="B17" s="223"/>
      <c r="C17" s="259" t="s">
        <v>153</v>
      </c>
      <c r="D17" s="226"/>
      <c r="E17" s="227">
        <v>27.5</v>
      </c>
      <c r="F17" s="225"/>
      <c r="G17" s="225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145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38">
        <v>4</v>
      </c>
      <c r="B18" s="239" t="s">
        <v>154</v>
      </c>
      <c r="C18" s="257" t="s">
        <v>155</v>
      </c>
      <c r="D18" s="240" t="s">
        <v>156</v>
      </c>
      <c r="E18" s="241">
        <v>141.40260000000001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0</v>
      </c>
      <c r="O18" s="241">
        <f>ROUND(E18*N18,2)</f>
        <v>0</v>
      </c>
      <c r="P18" s="241">
        <v>0</v>
      </c>
      <c r="Q18" s="241">
        <f>ROUND(E18*P18,2)</f>
        <v>0</v>
      </c>
      <c r="R18" s="243" t="s">
        <v>157</v>
      </c>
      <c r="S18" s="243" t="s">
        <v>138</v>
      </c>
      <c r="T18" s="244" t="s">
        <v>138</v>
      </c>
      <c r="U18" s="225">
        <v>1.556</v>
      </c>
      <c r="V18" s="225">
        <f>ROUND(E18*U18,2)</f>
        <v>220.02</v>
      </c>
      <c r="W18" s="225"/>
      <c r="X18" s="225" t="s">
        <v>139</v>
      </c>
      <c r="Y18" s="225" t="s">
        <v>140</v>
      </c>
      <c r="Z18" s="215"/>
      <c r="AA18" s="215"/>
      <c r="AB18" s="215"/>
      <c r="AC18" s="215"/>
      <c r="AD18" s="215"/>
      <c r="AE18" s="215"/>
      <c r="AF18" s="215"/>
      <c r="AG18" s="215" t="s">
        <v>141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2" x14ac:dyDescent="0.2">
      <c r="A19" s="222"/>
      <c r="B19" s="223"/>
      <c r="C19" s="258" t="s">
        <v>158</v>
      </c>
      <c r="D19" s="245"/>
      <c r="E19" s="245"/>
      <c r="F19" s="245"/>
      <c r="G19" s="24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143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46" t="str">
        <f>C19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59" t="s">
        <v>159</v>
      </c>
      <c r="D20" s="226"/>
      <c r="E20" s="227">
        <v>141.40260000000001</v>
      </c>
      <c r="F20" s="225"/>
      <c r="G20" s="22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145</v>
      </c>
      <c r="AH20" s="215"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38">
        <v>5</v>
      </c>
      <c r="B21" s="239" t="s">
        <v>160</v>
      </c>
      <c r="C21" s="257" t="s">
        <v>161</v>
      </c>
      <c r="D21" s="240" t="s">
        <v>156</v>
      </c>
      <c r="E21" s="241">
        <v>70.701300000000003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3" t="s">
        <v>157</v>
      </c>
      <c r="S21" s="243" t="s">
        <v>138</v>
      </c>
      <c r="T21" s="244" t="s">
        <v>138</v>
      </c>
      <c r="U21" s="225">
        <v>0.107</v>
      </c>
      <c r="V21" s="225">
        <f>ROUND(E21*U21,2)</f>
        <v>7.57</v>
      </c>
      <c r="W21" s="225"/>
      <c r="X21" s="225" t="s">
        <v>139</v>
      </c>
      <c r="Y21" s="225" t="s">
        <v>140</v>
      </c>
      <c r="Z21" s="215"/>
      <c r="AA21" s="215"/>
      <c r="AB21" s="215"/>
      <c r="AC21" s="215"/>
      <c r="AD21" s="215"/>
      <c r="AE21" s="215"/>
      <c r="AF21" s="215"/>
      <c r="AG21" s="215" t="s">
        <v>141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2" x14ac:dyDescent="0.2">
      <c r="A22" s="222"/>
      <c r="B22" s="223"/>
      <c r="C22" s="258" t="s">
        <v>158</v>
      </c>
      <c r="D22" s="245"/>
      <c r="E22" s="245"/>
      <c r="F22" s="245"/>
      <c r="G22" s="24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143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46" t="str">
        <f>C22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9" t="s">
        <v>162</v>
      </c>
      <c r="D23" s="226"/>
      <c r="E23" s="227">
        <v>70.701300000000003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145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38">
        <v>6</v>
      </c>
      <c r="B24" s="239" t="s">
        <v>163</v>
      </c>
      <c r="C24" s="257" t="s">
        <v>164</v>
      </c>
      <c r="D24" s="240" t="s">
        <v>136</v>
      </c>
      <c r="E24" s="241">
        <v>144.40260000000001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6.9999999999999999E-4</v>
      </c>
      <c r="O24" s="241">
        <f>ROUND(E24*N24,2)</f>
        <v>0.1</v>
      </c>
      <c r="P24" s="241">
        <v>0</v>
      </c>
      <c r="Q24" s="241">
        <f>ROUND(E24*P24,2)</f>
        <v>0</v>
      </c>
      <c r="R24" s="243" t="s">
        <v>157</v>
      </c>
      <c r="S24" s="243" t="s">
        <v>138</v>
      </c>
      <c r="T24" s="244" t="s">
        <v>138</v>
      </c>
      <c r="U24" s="225">
        <v>0.156</v>
      </c>
      <c r="V24" s="225">
        <f>ROUND(E24*U24,2)</f>
        <v>22.53</v>
      </c>
      <c r="W24" s="225"/>
      <c r="X24" s="225" t="s">
        <v>139</v>
      </c>
      <c r="Y24" s="225" t="s">
        <v>140</v>
      </c>
      <c r="Z24" s="215"/>
      <c r="AA24" s="215"/>
      <c r="AB24" s="215"/>
      <c r="AC24" s="215"/>
      <c r="AD24" s="215"/>
      <c r="AE24" s="215"/>
      <c r="AF24" s="215"/>
      <c r="AG24" s="215" t="s">
        <v>141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9" t="s">
        <v>165</v>
      </c>
      <c r="D25" s="226"/>
      <c r="E25" s="227">
        <v>144.40260000000001</v>
      </c>
      <c r="F25" s="225"/>
      <c r="G25" s="22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145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38">
        <v>7</v>
      </c>
      <c r="B26" s="239" t="s">
        <v>166</v>
      </c>
      <c r="C26" s="257" t="s">
        <v>167</v>
      </c>
      <c r="D26" s="240" t="s">
        <v>136</v>
      </c>
      <c r="E26" s="241">
        <v>144.40260000000001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157</v>
      </c>
      <c r="S26" s="243" t="s">
        <v>138</v>
      </c>
      <c r="T26" s="244" t="s">
        <v>138</v>
      </c>
      <c r="U26" s="225">
        <v>9.5000000000000001E-2</v>
      </c>
      <c r="V26" s="225">
        <f>ROUND(E26*U26,2)</f>
        <v>13.72</v>
      </c>
      <c r="W26" s="225"/>
      <c r="X26" s="225" t="s">
        <v>139</v>
      </c>
      <c r="Y26" s="225" t="s">
        <v>140</v>
      </c>
      <c r="Z26" s="215"/>
      <c r="AA26" s="215"/>
      <c r="AB26" s="215"/>
      <c r="AC26" s="215"/>
      <c r="AD26" s="215"/>
      <c r="AE26" s="215"/>
      <c r="AF26" s="215"/>
      <c r="AG26" s="215" t="s">
        <v>141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58" t="s">
        <v>168</v>
      </c>
      <c r="D27" s="245"/>
      <c r="E27" s="245"/>
      <c r="F27" s="245"/>
      <c r="G27" s="24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143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22"/>
      <c r="B28" s="223"/>
      <c r="C28" s="259" t="s">
        <v>169</v>
      </c>
      <c r="D28" s="226"/>
      <c r="E28" s="227">
        <v>144.40260000000001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145</v>
      </c>
      <c r="AH28" s="215">
        <v>5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38">
        <v>8</v>
      </c>
      <c r="B29" s="239" t="s">
        <v>170</v>
      </c>
      <c r="C29" s="257" t="s">
        <v>171</v>
      </c>
      <c r="D29" s="240" t="s">
        <v>136</v>
      </c>
      <c r="E29" s="241">
        <v>144.40260000000001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8.0000000000000004E-4</v>
      </c>
      <c r="O29" s="241">
        <f>ROUND(E29*N29,2)</f>
        <v>0.12</v>
      </c>
      <c r="P29" s="241">
        <v>0</v>
      </c>
      <c r="Q29" s="241">
        <f>ROUND(E29*P29,2)</f>
        <v>0</v>
      </c>
      <c r="R29" s="243" t="s">
        <v>157</v>
      </c>
      <c r="S29" s="243" t="s">
        <v>138</v>
      </c>
      <c r="T29" s="244" t="s">
        <v>138</v>
      </c>
      <c r="U29" s="225">
        <v>0.28299999999999997</v>
      </c>
      <c r="V29" s="225">
        <f>ROUND(E29*U29,2)</f>
        <v>40.869999999999997</v>
      </c>
      <c r="W29" s="225"/>
      <c r="X29" s="225" t="s">
        <v>139</v>
      </c>
      <c r="Y29" s="225" t="s">
        <v>140</v>
      </c>
      <c r="Z29" s="215"/>
      <c r="AA29" s="215"/>
      <c r="AB29" s="215"/>
      <c r="AC29" s="215"/>
      <c r="AD29" s="215"/>
      <c r="AE29" s="215"/>
      <c r="AF29" s="215"/>
      <c r="AG29" s="215" t="s">
        <v>141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22"/>
      <c r="B30" s="223"/>
      <c r="C30" s="258" t="s">
        <v>172</v>
      </c>
      <c r="D30" s="245"/>
      <c r="E30" s="245"/>
      <c r="F30" s="245"/>
      <c r="G30" s="24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143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">
      <c r="A31" s="222"/>
      <c r="B31" s="223"/>
      <c r="C31" s="259" t="s">
        <v>165</v>
      </c>
      <c r="D31" s="226"/>
      <c r="E31" s="227">
        <v>144.40260000000001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145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">
      <c r="A32" s="238">
        <v>9</v>
      </c>
      <c r="B32" s="239" t="s">
        <v>173</v>
      </c>
      <c r="C32" s="257" t="s">
        <v>174</v>
      </c>
      <c r="D32" s="240" t="s">
        <v>136</v>
      </c>
      <c r="E32" s="241">
        <v>144.40260000000001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3" t="s">
        <v>157</v>
      </c>
      <c r="S32" s="243" t="s">
        <v>138</v>
      </c>
      <c r="T32" s="244" t="s">
        <v>138</v>
      </c>
      <c r="U32" s="225">
        <v>0.08</v>
      </c>
      <c r="V32" s="225">
        <f>ROUND(E32*U32,2)</f>
        <v>11.55</v>
      </c>
      <c r="W32" s="225"/>
      <c r="X32" s="225" t="s">
        <v>139</v>
      </c>
      <c r="Y32" s="225" t="s">
        <v>140</v>
      </c>
      <c r="Z32" s="215"/>
      <c r="AA32" s="215"/>
      <c r="AB32" s="215"/>
      <c r="AC32" s="215"/>
      <c r="AD32" s="215"/>
      <c r="AE32" s="215"/>
      <c r="AF32" s="215"/>
      <c r="AG32" s="215" t="s">
        <v>141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2" x14ac:dyDescent="0.2">
      <c r="A33" s="222"/>
      <c r="B33" s="223"/>
      <c r="C33" s="258" t="s">
        <v>175</v>
      </c>
      <c r="D33" s="245"/>
      <c r="E33" s="245"/>
      <c r="F33" s="245"/>
      <c r="G33" s="245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143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9" t="s">
        <v>176</v>
      </c>
      <c r="D34" s="226"/>
      <c r="E34" s="227">
        <v>144.40260000000001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145</v>
      </c>
      <c r="AH34" s="215">
        <v>5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38">
        <v>10</v>
      </c>
      <c r="B35" s="239" t="s">
        <v>177</v>
      </c>
      <c r="C35" s="257" t="s">
        <v>178</v>
      </c>
      <c r="D35" s="240" t="s">
        <v>156</v>
      </c>
      <c r="E35" s="241">
        <v>282.80520000000001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 t="s">
        <v>157</v>
      </c>
      <c r="S35" s="243" t="s">
        <v>138</v>
      </c>
      <c r="T35" s="244" t="s">
        <v>138</v>
      </c>
      <c r="U35" s="225">
        <v>1.0999999999999999E-2</v>
      </c>
      <c r="V35" s="225">
        <f>ROUND(E35*U35,2)</f>
        <v>3.11</v>
      </c>
      <c r="W35" s="225"/>
      <c r="X35" s="225" t="s">
        <v>139</v>
      </c>
      <c r="Y35" s="225" t="s">
        <v>140</v>
      </c>
      <c r="Z35" s="215"/>
      <c r="AA35" s="215"/>
      <c r="AB35" s="215"/>
      <c r="AC35" s="215"/>
      <c r="AD35" s="215"/>
      <c r="AE35" s="215"/>
      <c r="AF35" s="215"/>
      <c r="AG35" s="215" t="s">
        <v>141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58" t="s">
        <v>179</v>
      </c>
      <c r="D36" s="245"/>
      <c r="E36" s="245"/>
      <c r="F36" s="245"/>
      <c r="G36" s="24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143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2" x14ac:dyDescent="0.2">
      <c r="A37" s="222"/>
      <c r="B37" s="223"/>
      <c r="C37" s="259" t="s">
        <v>180</v>
      </c>
      <c r="D37" s="226"/>
      <c r="E37" s="227"/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145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3" x14ac:dyDescent="0.2">
      <c r="A38" s="222"/>
      <c r="B38" s="223"/>
      <c r="C38" s="259" t="s">
        <v>181</v>
      </c>
      <c r="D38" s="226"/>
      <c r="E38" s="227">
        <v>282.80520000000001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145</v>
      </c>
      <c r="AH38" s="215">
        <v>5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ht="22.5" outlineLevel="1" x14ac:dyDescent="0.2">
      <c r="A39" s="238">
        <v>11</v>
      </c>
      <c r="B39" s="239" t="s">
        <v>182</v>
      </c>
      <c r="C39" s="257" t="s">
        <v>183</v>
      </c>
      <c r="D39" s="240" t="s">
        <v>156</v>
      </c>
      <c r="E39" s="241">
        <v>141.40260000000001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3" t="s">
        <v>157</v>
      </c>
      <c r="S39" s="243" t="s">
        <v>138</v>
      </c>
      <c r="T39" s="244" t="s">
        <v>138</v>
      </c>
      <c r="U39" s="225">
        <v>5.2999999999999999E-2</v>
      </c>
      <c r="V39" s="225">
        <f>ROUND(E39*U39,2)</f>
        <v>7.49</v>
      </c>
      <c r="W39" s="225"/>
      <c r="X39" s="225" t="s">
        <v>139</v>
      </c>
      <c r="Y39" s="225" t="s">
        <v>140</v>
      </c>
      <c r="Z39" s="215"/>
      <c r="AA39" s="215"/>
      <c r="AB39" s="215"/>
      <c r="AC39" s="215"/>
      <c r="AD39" s="215"/>
      <c r="AE39" s="215"/>
      <c r="AF39" s="215"/>
      <c r="AG39" s="215" t="s">
        <v>141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9" t="s">
        <v>184</v>
      </c>
      <c r="D40" s="226"/>
      <c r="E40" s="227"/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145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">
      <c r="A41" s="222"/>
      <c r="B41" s="223"/>
      <c r="C41" s="259" t="s">
        <v>185</v>
      </c>
      <c r="D41" s="226"/>
      <c r="E41" s="227">
        <v>141.40260000000001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145</v>
      </c>
      <c r="AH41" s="215">
        <v>5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ht="22.5" outlineLevel="1" x14ac:dyDescent="0.2">
      <c r="A42" s="238">
        <v>12</v>
      </c>
      <c r="B42" s="239" t="s">
        <v>186</v>
      </c>
      <c r="C42" s="257" t="s">
        <v>187</v>
      </c>
      <c r="D42" s="240" t="s">
        <v>156</v>
      </c>
      <c r="E42" s="241">
        <v>141.40260000000001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21</v>
      </c>
      <c r="M42" s="243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3" t="s">
        <v>157</v>
      </c>
      <c r="S42" s="243" t="s">
        <v>138</v>
      </c>
      <c r="T42" s="244" t="s">
        <v>138</v>
      </c>
      <c r="U42" s="225">
        <v>8.9999999999999993E-3</v>
      </c>
      <c r="V42" s="225">
        <f>ROUND(E42*U42,2)</f>
        <v>1.27</v>
      </c>
      <c r="W42" s="225"/>
      <c r="X42" s="225" t="s">
        <v>139</v>
      </c>
      <c r="Y42" s="225" t="s">
        <v>140</v>
      </c>
      <c r="Z42" s="215"/>
      <c r="AA42" s="215"/>
      <c r="AB42" s="215"/>
      <c r="AC42" s="215"/>
      <c r="AD42" s="215"/>
      <c r="AE42" s="215"/>
      <c r="AF42" s="215"/>
      <c r="AG42" s="215" t="s">
        <v>141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22"/>
      <c r="B43" s="223"/>
      <c r="C43" s="259" t="s">
        <v>188</v>
      </c>
      <c r="D43" s="226"/>
      <c r="E43" s="227"/>
      <c r="F43" s="225"/>
      <c r="G43" s="225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145</v>
      </c>
      <c r="AH43" s="215">
        <v>0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">
      <c r="A44" s="222"/>
      <c r="B44" s="223"/>
      <c r="C44" s="259" t="s">
        <v>185</v>
      </c>
      <c r="D44" s="226"/>
      <c r="E44" s="227">
        <v>141.40260000000001</v>
      </c>
      <c r="F44" s="225"/>
      <c r="G44" s="225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145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1" x14ac:dyDescent="0.2">
      <c r="A45" s="238">
        <v>13</v>
      </c>
      <c r="B45" s="239" t="s">
        <v>189</v>
      </c>
      <c r="C45" s="257" t="s">
        <v>190</v>
      </c>
      <c r="D45" s="240" t="s">
        <v>156</v>
      </c>
      <c r="E45" s="241">
        <v>141.40260000000001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 t="s">
        <v>157</v>
      </c>
      <c r="S45" s="243" t="s">
        <v>138</v>
      </c>
      <c r="T45" s="244" t="s">
        <v>138</v>
      </c>
      <c r="U45" s="225">
        <v>0.20200000000000001</v>
      </c>
      <c r="V45" s="225">
        <f>ROUND(E45*U45,2)</f>
        <v>28.56</v>
      </c>
      <c r="W45" s="225"/>
      <c r="X45" s="225" t="s">
        <v>139</v>
      </c>
      <c r="Y45" s="225" t="s">
        <v>140</v>
      </c>
      <c r="Z45" s="215"/>
      <c r="AA45" s="215"/>
      <c r="AB45" s="215"/>
      <c r="AC45" s="215"/>
      <c r="AD45" s="215"/>
      <c r="AE45" s="215"/>
      <c r="AF45" s="215"/>
      <c r="AG45" s="215" t="s">
        <v>141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2" x14ac:dyDescent="0.2">
      <c r="A46" s="222"/>
      <c r="B46" s="223"/>
      <c r="C46" s="258" t="s">
        <v>191</v>
      </c>
      <c r="D46" s="245"/>
      <c r="E46" s="245"/>
      <c r="F46" s="245"/>
      <c r="G46" s="24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143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22"/>
      <c r="B47" s="223"/>
      <c r="C47" s="260" t="s">
        <v>192</v>
      </c>
      <c r="D47" s="247"/>
      <c r="E47" s="247"/>
      <c r="F47" s="247"/>
      <c r="G47" s="247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193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22"/>
      <c r="B48" s="223"/>
      <c r="C48" s="259" t="s">
        <v>185</v>
      </c>
      <c r="D48" s="226"/>
      <c r="E48" s="227">
        <v>141.40260000000001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145</v>
      </c>
      <c r="AH48" s="215">
        <v>5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x14ac:dyDescent="0.2">
      <c r="A49" s="231" t="s">
        <v>132</v>
      </c>
      <c r="B49" s="232" t="s">
        <v>64</v>
      </c>
      <c r="C49" s="256" t="s">
        <v>65</v>
      </c>
      <c r="D49" s="233"/>
      <c r="E49" s="234"/>
      <c r="F49" s="235"/>
      <c r="G49" s="235">
        <f>SUMIF(AG50:AG173,"&lt;&gt;NOR",G50:G173)</f>
        <v>0</v>
      </c>
      <c r="H49" s="235"/>
      <c r="I49" s="235">
        <f>SUM(I50:I173)</f>
        <v>0</v>
      </c>
      <c r="J49" s="235"/>
      <c r="K49" s="235">
        <f>SUM(K50:K173)</f>
        <v>0</v>
      </c>
      <c r="L49" s="235"/>
      <c r="M49" s="235">
        <f>SUM(M50:M173)</f>
        <v>0</v>
      </c>
      <c r="N49" s="234"/>
      <c r="O49" s="234">
        <f>SUM(O50:O173)</f>
        <v>1.27</v>
      </c>
      <c r="P49" s="234"/>
      <c r="Q49" s="234">
        <f>SUM(Q50:Q173)</f>
        <v>0</v>
      </c>
      <c r="R49" s="235"/>
      <c r="S49" s="235"/>
      <c r="T49" s="236"/>
      <c r="U49" s="230"/>
      <c r="V49" s="230">
        <f>SUM(V50:V173)</f>
        <v>141.38</v>
      </c>
      <c r="W49" s="230"/>
      <c r="X49" s="230"/>
      <c r="Y49" s="230"/>
      <c r="AG49" t="s">
        <v>133</v>
      </c>
    </row>
    <row r="50" spans="1:60" ht="22.5" outlineLevel="1" x14ac:dyDescent="0.2">
      <c r="A50" s="238">
        <v>14</v>
      </c>
      <c r="B50" s="239" t="s">
        <v>194</v>
      </c>
      <c r="C50" s="257" t="s">
        <v>195</v>
      </c>
      <c r="D50" s="240" t="s">
        <v>151</v>
      </c>
      <c r="E50" s="241">
        <v>6.1950000000000003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3" t="s">
        <v>196</v>
      </c>
      <c r="S50" s="243" t="s">
        <v>138</v>
      </c>
      <c r="T50" s="244" t="s">
        <v>138</v>
      </c>
      <c r="U50" s="225">
        <v>0.99999000000000005</v>
      </c>
      <c r="V50" s="225">
        <f>ROUND(E50*U50,2)</f>
        <v>6.19</v>
      </c>
      <c r="W50" s="225"/>
      <c r="X50" s="225" t="s">
        <v>139</v>
      </c>
      <c r="Y50" s="225" t="s">
        <v>140</v>
      </c>
      <c r="Z50" s="215"/>
      <c r="AA50" s="215"/>
      <c r="AB50" s="215"/>
      <c r="AC50" s="215"/>
      <c r="AD50" s="215"/>
      <c r="AE50" s="215"/>
      <c r="AF50" s="215"/>
      <c r="AG50" s="215" t="s">
        <v>141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2" x14ac:dyDescent="0.2">
      <c r="A51" s="222"/>
      <c r="B51" s="223"/>
      <c r="C51" s="261" t="s">
        <v>197</v>
      </c>
      <c r="D51" s="248"/>
      <c r="E51" s="248"/>
      <c r="F51" s="248"/>
      <c r="G51" s="248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193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46" t="str">
        <f>C51</f>
        <v>Vyvrtání otvorů (10 ks/m zdi), vyčištění vrtu od hrubých nečistot, osazení pakrů, nízkotlaká injektáž do 10 bar. Aplikce injektážním zařízením.</v>
      </c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59" t="s">
        <v>198</v>
      </c>
      <c r="D52" s="226"/>
      <c r="E52" s="227"/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145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">
      <c r="A53" s="222"/>
      <c r="B53" s="223"/>
      <c r="C53" s="259" t="s">
        <v>199</v>
      </c>
      <c r="D53" s="226"/>
      <c r="E53" s="227">
        <v>1.8</v>
      </c>
      <c r="F53" s="225"/>
      <c r="G53" s="225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145</v>
      </c>
      <c r="AH53" s="215">
        <v>5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">
      <c r="A54" s="222"/>
      <c r="B54" s="223"/>
      <c r="C54" s="259" t="s">
        <v>200</v>
      </c>
      <c r="D54" s="226"/>
      <c r="E54" s="227">
        <v>4.3949999999999996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145</v>
      </c>
      <c r="AH54" s="215">
        <v>5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ht="22.5" outlineLevel="1" x14ac:dyDescent="0.2">
      <c r="A55" s="238">
        <v>15</v>
      </c>
      <c r="B55" s="239" t="s">
        <v>201</v>
      </c>
      <c r="C55" s="257" t="s">
        <v>202</v>
      </c>
      <c r="D55" s="240" t="s">
        <v>151</v>
      </c>
      <c r="E55" s="241">
        <v>5.4314999999999998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 t="s">
        <v>196</v>
      </c>
      <c r="S55" s="243" t="s">
        <v>138</v>
      </c>
      <c r="T55" s="244" t="s">
        <v>138</v>
      </c>
      <c r="U55" s="225">
        <v>1.01999</v>
      </c>
      <c r="V55" s="225">
        <f>ROUND(E55*U55,2)</f>
        <v>5.54</v>
      </c>
      <c r="W55" s="225"/>
      <c r="X55" s="225" t="s">
        <v>139</v>
      </c>
      <c r="Y55" s="225" t="s">
        <v>140</v>
      </c>
      <c r="Z55" s="215"/>
      <c r="AA55" s="215"/>
      <c r="AB55" s="215"/>
      <c r="AC55" s="215"/>
      <c r="AD55" s="215"/>
      <c r="AE55" s="215"/>
      <c r="AF55" s="215"/>
      <c r="AG55" s="215" t="s">
        <v>141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2" x14ac:dyDescent="0.2">
      <c r="A56" s="222"/>
      <c r="B56" s="223"/>
      <c r="C56" s="261" t="s">
        <v>197</v>
      </c>
      <c r="D56" s="248"/>
      <c r="E56" s="248"/>
      <c r="F56" s="248"/>
      <c r="G56" s="248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193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46" t="str">
        <f>C56</f>
        <v>Vyvrtání otvorů (10 ks/m zdi), vyčištění vrtu od hrubých nečistot, osazení pakrů, nízkotlaká injektáž do 10 bar. Aplikce injektážním zařízením.</v>
      </c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22"/>
      <c r="B57" s="223"/>
      <c r="C57" s="259" t="s">
        <v>198</v>
      </c>
      <c r="D57" s="226"/>
      <c r="E57" s="227"/>
      <c r="F57" s="225"/>
      <c r="G57" s="225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145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">
      <c r="A58" s="222"/>
      <c r="B58" s="223"/>
      <c r="C58" s="259" t="s">
        <v>203</v>
      </c>
      <c r="D58" s="226"/>
      <c r="E58" s="227">
        <v>4.0199999999999996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145</v>
      </c>
      <c r="AH58" s="215">
        <v>5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59" t="s">
        <v>204</v>
      </c>
      <c r="D59" s="226"/>
      <c r="E59" s="227">
        <v>1.4115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145</v>
      </c>
      <c r="AH59" s="215">
        <v>5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ht="22.5" outlineLevel="1" x14ac:dyDescent="0.2">
      <c r="A60" s="238">
        <v>16</v>
      </c>
      <c r="B60" s="239" t="s">
        <v>205</v>
      </c>
      <c r="C60" s="257" t="s">
        <v>206</v>
      </c>
      <c r="D60" s="240" t="s">
        <v>151</v>
      </c>
      <c r="E60" s="241">
        <v>3.6105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21</v>
      </c>
      <c r="M60" s="243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3" t="s">
        <v>196</v>
      </c>
      <c r="S60" s="243" t="s">
        <v>138</v>
      </c>
      <c r="T60" s="244" t="s">
        <v>138</v>
      </c>
      <c r="U60" s="225">
        <v>1.03999</v>
      </c>
      <c r="V60" s="225">
        <f>ROUND(E60*U60,2)</f>
        <v>3.75</v>
      </c>
      <c r="W60" s="225"/>
      <c r="X60" s="225" t="s">
        <v>139</v>
      </c>
      <c r="Y60" s="225" t="s">
        <v>140</v>
      </c>
      <c r="Z60" s="215"/>
      <c r="AA60" s="215"/>
      <c r="AB60" s="215"/>
      <c r="AC60" s="215"/>
      <c r="AD60" s="215"/>
      <c r="AE60" s="215"/>
      <c r="AF60" s="215"/>
      <c r="AG60" s="215" t="s">
        <v>141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ht="22.5" outlineLevel="2" x14ac:dyDescent="0.2">
      <c r="A61" s="222"/>
      <c r="B61" s="223"/>
      <c r="C61" s="261" t="s">
        <v>197</v>
      </c>
      <c r="D61" s="248"/>
      <c r="E61" s="248"/>
      <c r="F61" s="248"/>
      <c r="G61" s="248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193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46" t="str">
        <f>C61</f>
        <v>Vyvrtání otvorů (10 ks/m zdi), vyčištění vrtu od hrubých nečistot, osazení pakrů, nízkotlaká injektáž do 10 bar. Aplikce injektážním zařízením.</v>
      </c>
      <c r="BB61" s="215"/>
      <c r="BC61" s="215"/>
      <c r="BD61" s="215"/>
      <c r="BE61" s="215"/>
      <c r="BF61" s="215"/>
      <c r="BG61" s="215"/>
      <c r="BH61" s="215"/>
    </row>
    <row r="62" spans="1:60" outlineLevel="2" x14ac:dyDescent="0.2">
      <c r="A62" s="222"/>
      <c r="B62" s="223"/>
      <c r="C62" s="259" t="s">
        <v>198</v>
      </c>
      <c r="D62" s="226"/>
      <c r="E62" s="227"/>
      <c r="F62" s="225"/>
      <c r="G62" s="225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145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">
      <c r="A63" s="222"/>
      <c r="B63" s="223"/>
      <c r="C63" s="259" t="s">
        <v>207</v>
      </c>
      <c r="D63" s="226"/>
      <c r="E63" s="227">
        <v>0.91800000000000004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145</v>
      </c>
      <c r="AH63" s="215">
        <v>5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22"/>
      <c r="B64" s="223"/>
      <c r="C64" s="259" t="s">
        <v>208</v>
      </c>
      <c r="D64" s="226"/>
      <c r="E64" s="227">
        <v>2.6924999999999999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145</v>
      </c>
      <c r="AH64" s="215">
        <v>5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1" x14ac:dyDescent="0.2">
      <c r="A65" s="238">
        <v>17</v>
      </c>
      <c r="B65" s="239" t="s">
        <v>209</v>
      </c>
      <c r="C65" s="257" t="s">
        <v>210</v>
      </c>
      <c r="D65" s="240" t="s">
        <v>151</v>
      </c>
      <c r="E65" s="241">
        <v>16.168500000000002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0</v>
      </c>
      <c r="O65" s="241">
        <f>ROUND(E65*N65,2)</f>
        <v>0</v>
      </c>
      <c r="P65" s="241">
        <v>0</v>
      </c>
      <c r="Q65" s="241">
        <f>ROUND(E65*P65,2)</f>
        <v>0</v>
      </c>
      <c r="R65" s="243" t="s">
        <v>196</v>
      </c>
      <c r="S65" s="243" t="s">
        <v>138</v>
      </c>
      <c r="T65" s="244" t="s">
        <v>138</v>
      </c>
      <c r="U65" s="225">
        <v>1.05999</v>
      </c>
      <c r="V65" s="225">
        <f>ROUND(E65*U65,2)</f>
        <v>17.14</v>
      </c>
      <c r="W65" s="225"/>
      <c r="X65" s="225" t="s">
        <v>139</v>
      </c>
      <c r="Y65" s="225" t="s">
        <v>140</v>
      </c>
      <c r="Z65" s="215"/>
      <c r="AA65" s="215"/>
      <c r="AB65" s="215"/>
      <c r="AC65" s="215"/>
      <c r="AD65" s="215"/>
      <c r="AE65" s="215"/>
      <c r="AF65" s="215"/>
      <c r="AG65" s="215" t="s">
        <v>141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ht="22.5" outlineLevel="2" x14ac:dyDescent="0.2">
      <c r="A66" s="222"/>
      <c r="B66" s="223"/>
      <c r="C66" s="261" t="s">
        <v>197</v>
      </c>
      <c r="D66" s="248"/>
      <c r="E66" s="248"/>
      <c r="F66" s="248"/>
      <c r="G66" s="248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193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46" t="str">
        <f>C66</f>
        <v>Vyvrtání otvorů (10 ks/m zdi), vyčištění vrtu od hrubých nečistot, osazení pakrů, nízkotlaká injektáž do 10 bar. Aplikce injektážním zařízením.</v>
      </c>
      <c r="BB66" s="215"/>
      <c r="BC66" s="215"/>
      <c r="BD66" s="215"/>
      <c r="BE66" s="215"/>
      <c r="BF66" s="215"/>
      <c r="BG66" s="215"/>
      <c r="BH66" s="215"/>
    </row>
    <row r="67" spans="1:60" outlineLevel="2" x14ac:dyDescent="0.2">
      <c r="A67" s="222"/>
      <c r="B67" s="223"/>
      <c r="C67" s="259" t="s">
        <v>198</v>
      </c>
      <c r="D67" s="226"/>
      <c r="E67" s="227"/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145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3" x14ac:dyDescent="0.2">
      <c r="A68" s="222"/>
      <c r="B68" s="223"/>
      <c r="C68" s="259" t="s">
        <v>211</v>
      </c>
      <c r="D68" s="226"/>
      <c r="E68" s="227">
        <v>15.8565</v>
      </c>
      <c r="F68" s="225"/>
      <c r="G68" s="225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145</v>
      </c>
      <c r="AH68" s="215">
        <v>5</v>
      </c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">
      <c r="A69" s="222"/>
      <c r="B69" s="223"/>
      <c r="C69" s="259" t="s">
        <v>212</v>
      </c>
      <c r="D69" s="226"/>
      <c r="E69" s="227">
        <v>0.312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145</v>
      </c>
      <c r="AH69" s="215">
        <v>5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ht="22.5" outlineLevel="1" x14ac:dyDescent="0.2">
      <c r="A70" s="238">
        <v>18</v>
      </c>
      <c r="B70" s="239" t="s">
        <v>213</v>
      </c>
      <c r="C70" s="257" t="s">
        <v>214</v>
      </c>
      <c r="D70" s="240" t="s">
        <v>151</v>
      </c>
      <c r="E70" s="241">
        <v>14.65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5.2999999999999998E-4</v>
      </c>
      <c r="O70" s="241">
        <f>ROUND(E70*N70,2)</f>
        <v>0.01</v>
      </c>
      <c r="P70" s="241">
        <v>0</v>
      </c>
      <c r="Q70" s="241">
        <f>ROUND(E70*P70,2)</f>
        <v>0</v>
      </c>
      <c r="R70" s="243" t="s">
        <v>196</v>
      </c>
      <c r="S70" s="243" t="s">
        <v>138</v>
      </c>
      <c r="T70" s="244" t="s">
        <v>138</v>
      </c>
      <c r="U70" s="225">
        <v>0.99999000000000005</v>
      </c>
      <c r="V70" s="225">
        <f>ROUND(E70*U70,2)</f>
        <v>14.65</v>
      </c>
      <c r="W70" s="225"/>
      <c r="X70" s="225" t="s">
        <v>139</v>
      </c>
      <c r="Y70" s="225" t="s">
        <v>140</v>
      </c>
      <c r="Z70" s="215"/>
      <c r="AA70" s="215"/>
      <c r="AB70" s="215"/>
      <c r="AC70" s="215"/>
      <c r="AD70" s="215"/>
      <c r="AE70" s="215"/>
      <c r="AF70" s="215"/>
      <c r="AG70" s="215" t="s">
        <v>141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ht="22.5" outlineLevel="2" x14ac:dyDescent="0.2">
      <c r="A71" s="222"/>
      <c r="B71" s="223"/>
      <c r="C71" s="261" t="s">
        <v>215</v>
      </c>
      <c r="D71" s="248"/>
      <c r="E71" s="248"/>
      <c r="F71" s="248"/>
      <c r="G71" s="248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193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46" t="str">
        <f>C71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71" s="215"/>
      <c r="BC71" s="215"/>
      <c r="BD71" s="215"/>
      <c r="BE71" s="215"/>
      <c r="BF71" s="215"/>
      <c r="BG71" s="215"/>
      <c r="BH71" s="215"/>
    </row>
    <row r="72" spans="1:60" outlineLevel="2" x14ac:dyDescent="0.2">
      <c r="A72" s="222"/>
      <c r="B72" s="223"/>
      <c r="C72" s="259" t="s">
        <v>216</v>
      </c>
      <c r="D72" s="226"/>
      <c r="E72" s="227"/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145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">
      <c r="A73" s="222"/>
      <c r="B73" s="223"/>
      <c r="C73" s="259" t="s">
        <v>217</v>
      </c>
      <c r="D73" s="226"/>
      <c r="E73" s="227"/>
      <c r="F73" s="225"/>
      <c r="G73" s="225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145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3" x14ac:dyDescent="0.2">
      <c r="A74" s="222"/>
      <c r="B74" s="223"/>
      <c r="C74" s="259" t="s">
        <v>218</v>
      </c>
      <c r="D74" s="226"/>
      <c r="E74" s="227">
        <v>1.28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145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3" x14ac:dyDescent="0.2">
      <c r="A75" s="222"/>
      <c r="B75" s="223"/>
      <c r="C75" s="259" t="s">
        <v>219</v>
      </c>
      <c r="D75" s="226"/>
      <c r="E75" s="227">
        <v>1.1100000000000001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145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3" x14ac:dyDescent="0.2">
      <c r="A76" s="222"/>
      <c r="B76" s="223"/>
      <c r="C76" s="259" t="s">
        <v>220</v>
      </c>
      <c r="D76" s="226"/>
      <c r="E76" s="227">
        <v>1.08</v>
      </c>
      <c r="F76" s="225"/>
      <c r="G76" s="225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145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">
      <c r="A77" s="222"/>
      <c r="B77" s="223"/>
      <c r="C77" s="259" t="s">
        <v>221</v>
      </c>
      <c r="D77" s="226"/>
      <c r="E77" s="227">
        <v>2.56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145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3" x14ac:dyDescent="0.2">
      <c r="A78" s="222"/>
      <c r="B78" s="223"/>
      <c r="C78" s="259" t="s">
        <v>222</v>
      </c>
      <c r="D78" s="226"/>
      <c r="E78" s="227">
        <v>1.61</v>
      </c>
      <c r="F78" s="225"/>
      <c r="G78" s="22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145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3" x14ac:dyDescent="0.2">
      <c r="A79" s="222"/>
      <c r="B79" s="223"/>
      <c r="C79" s="259" t="s">
        <v>223</v>
      </c>
      <c r="D79" s="226"/>
      <c r="E79" s="227">
        <v>0.67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145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">
      <c r="A80" s="222"/>
      <c r="B80" s="223"/>
      <c r="C80" s="259" t="s">
        <v>224</v>
      </c>
      <c r="D80" s="226"/>
      <c r="E80" s="227">
        <v>2.0699999999999998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145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3" x14ac:dyDescent="0.2">
      <c r="A81" s="222"/>
      <c r="B81" s="223"/>
      <c r="C81" s="259" t="s">
        <v>225</v>
      </c>
      <c r="D81" s="226"/>
      <c r="E81" s="227">
        <v>4.2699999999999996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145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ht="22.5" outlineLevel="1" x14ac:dyDescent="0.2">
      <c r="A82" s="238">
        <v>19</v>
      </c>
      <c r="B82" s="239" t="s">
        <v>226</v>
      </c>
      <c r="C82" s="257" t="s">
        <v>227</v>
      </c>
      <c r="D82" s="240" t="s">
        <v>151</v>
      </c>
      <c r="E82" s="241">
        <v>4.7050000000000001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8.0000000000000004E-4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196</v>
      </c>
      <c r="S82" s="243" t="s">
        <v>138</v>
      </c>
      <c r="T82" s="244" t="s">
        <v>138</v>
      </c>
      <c r="U82" s="225">
        <v>1.01999</v>
      </c>
      <c r="V82" s="225">
        <f>ROUND(E82*U82,2)</f>
        <v>4.8</v>
      </c>
      <c r="W82" s="225"/>
      <c r="X82" s="225" t="s">
        <v>139</v>
      </c>
      <c r="Y82" s="225" t="s">
        <v>140</v>
      </c>
      <c r="Z82" s="215"/>
      <c r="AA82" s="215"/>
      <c r="AB82" s="215"/>
      <c r="AC82" s="215"/>
      <c r="AD82" s="215"/>
      <c r="AE82" s="215"/>
      <c r="AF82" s="215"/>
      <c r="AG82" s="215" t="s">
        <v>141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2.5" outlineLevel="2" x14ac:dyDescent="0.2">
      <c r="A83" s="222"/>
      <c r="B83" s="223"/>
      <c r="C83" s="261" t="s">
        <v>215</v>
      </c>
      <c r="D83" s="248"/>
      <c r="E83" s="248"/>
      <c r="F83" s="248"/>
      <c r="G83" s="248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193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46" t="str">
        <f>C83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83" s="215"/>
      <c r="BC83" s="215"/>
      <c r="BD83" s="215"/>
      <c r="BE83" s="215"/>
      <c r="BF83" s="215"/>
      <c r="BG83" s="215"/>
      <c r="BH83" s="215"/>
    </row>
    <row r="84" spans="1:60" outlineLevel="2" x14ac:dyDescent="0.2">
      <c r="A84" s="222"/>
      <c r="B84" s="223"/>
      <c r="C84" s="259" t="s">
        <v>216</v>
      </c>
      <c r="D84" s="226"/>
      <c r="E84" s="227"/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145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">
      <c r="A85" s="222"/>
      <c r="B85" s="223"/>
      <c r="C85" s="259" t="s">
        <v>217</v>
      </c>
      <c r="D85" s="226"/>
      <c r="E85" s="227"/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145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3" x14ac:dyDescent="0.2">
      <c r="A86" s="222"/>
      <c r="B86" s="223"/>
      <c r="C86" s="259" t="s">
        <v>228</v>
      </c>
      <c r="D86" s="226"/>
      <c r="E86" s="227">
        <v>0.44</v>
      </c>
      <c r="F86" s="225"/>
      <c r="G86" s="225"/>
      <c r="H86" s="225"/>
      <c r="I86" s="225"/>
      <c r="J86" s="225"/>
      <c r="K86" s="225"/>
      <c r="L86" s="225"/>
      <c r="M86" s="225"/>
      <c r="N86" s="224"/>
      <c r="O86" s="224"/>
      <c r="P86" s="224"/>
      <c r="Q86" s="224"/>
      <c r="R86" s="225"/>
      <c r="S86" s="225"/>
      <c r="T86" s="225"/>
      <c r="U86" s="225"/>
      <c r="V86" s="225"/>
      <c r="W86" s="225"/>
      <c r="X86" s="225"/>
      <c r="Y86" s="225"/>
      <c r="Z86" s="215"/>
      <c r="AA86" s="215"/>
      <c r="AB86" s="215"/>
      <c r="AC86" s="215"/>
      <c r="AD86" s="215"/>
      <c r="AE86" s="215"/>
      <c r="AF86" s="215"/>
      <c r="AG86" s="215" t="s">
        <v>145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3" x14ac:dyDescent="0.2">
      <c r="A87" s="222"/>
      <c r="B87" s="223"/>
      <c r="C87" s="259" t="s">
        <v>229</v>
      </c>
      <c r="D87" s="226"/>
      <c r="E87" s="227">
        <v>2.1349999999999998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145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3" x14ac:dyDescent="0.2">
      <c r="A88" s="222"/>
      <c r="B88" s="223"/>
      <c r="C88" s="259" t="s">
        <v>230</v>
      </c>
      <c r="D88" s="226"/>
      <c r="E88" s="227">
        <v>1.49</v>
      </c>
      <c r="F88" s="225"/>
      <c r="G88" s="22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145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22"/>
      <c r="B89" s="223"/>
      <c r="C89" s="259" t="s">
        <v>231</v>
      </c>
      <c r="D89" s="226"/>
      <c r="E89" s="227">
        <v>0.64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145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ht="22.5" outlineLevel="1" x14ac:dyDescent="0.2">
      <c r="A90" s="238">
        <v>20</v>
      </c>
      <c r="B90" s="239" t="s">
        <v>232</v>
      </c>
      <c r="C90" s="257" t="s">
        <v>233</v>
      </c>
      <c r="D90" s="240" t="s">
        <v>151</v>
      </c>
      <c r="E90" s="241">
        <v>8.9749999999999996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1.06E-3</v>
      </c>
      <c r="O90" s="241">
        <f>ROUND(E90*N90,2)</f>
        <v>0.01</v>
      </c>
      <c r="P90" s="241">
        <v>0</v>
      </c>
      <c r="Q90" s="241">
        <f>ROUND(E90*P90,2)</f>
        <v>0</v>
      </c>
      <c r="R90" s="243" t="s">
        <v>196</v>
      </c>
      <c r="S90" s="243" t="s">
        <v>138</v>
      </c>
      <c r="T90" s="244" t="s">
        <v>138</v>
      </c>
      <c r="U90" s="225">
        <v>1.03999</v>
      </c>
      <c r="V90" s="225">
        <f>ROUND(E90*U90,2)</f>
        <v>9.33</v>
      </c>
      <c r="W90" s="225"/>
      <c r="X90" s="225" t="s">
        <v>139</v>
      </c>
      <c r="Y90" s="225" t="s">
        <v>140</v>
      </c>
      <c r="Z90" s="215"/>
      <c r="AA90" s="215"/>
      <c r="AB90" s="215"/>
      <c r="AC90" s="215"/>
      <c r="AD90" s="215"/>
      <c r="AE90" s="215"/>
      <c r="AF90" s="215"/>
      <c r="AG90" s="215" t="s">
        <v>141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2" x14ac:dyDescent="0.2">
      <c r="A91" s="222"/>
      <c r="B91" s="223"/>
      <c r="C91" s="261" t="s">
        <v>215</v>
      </c>
      <c r="D91" s="248"/>
      <c r="E91" s="248"/>
      <c r="F91" s="248"/>
      <c r="G91" s="248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193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46" t="str">
        <f>C91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91" s="215"/>
      <c r="BC91" s="215"/>
      <c r="BD91" s="215"/>
      <c r="BE91" s="215"/>
      <c r="BF91" s="215"/>
      <c r="BG91" s="215"/>
      <c r="BH91" s="215"/>
    </row>
    <row r="92" spans="1:60" outlineLevel="2" x14ac:dyDescent="0.2">
      <c r="A92" s="222"/>
      <c r="B92" s="223"/>
      <c r="C92" s="259" t="s">
        <v>216</v>
      </c>
      <c r="D92" s="226"/>
      <c r="E92" s="227"/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145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">
      <c r="A93" s="222"/>
      <c r="B93" s="223"/>
      <c r="C93" s="259" t="s">
        <v>217</v>
      </c>
      <c r="D93" s="226"/>
      <c r="E93" s="227"/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145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3" x14ac:dyDescent="0.2">
      <c r="A94" s="222"/>
      <c r="B94" s="223"/>
      <c r="C94" s="259" t="s">
        <v>234</v>
      </c>
      <c r="D94" s="226"/>
      <c r="E94" s="227">
        <v>1.43</v>
      </c>
      <c r="F94" s="225"/>
      <c r="G94" s="22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145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">
      <c r="A95" s="222"/>
      <c r="B95" s="223"/>
      <c r="C95" s="259" t="s">
        <v>235</v>
      </c>
      <c r="D95" s="226"/>
      <c r="E95" s="227">
        <v>0.14000000000000001</v>
      </c>
      <c r="F95" s="225"/>
      <c r="G95" s="22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145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">
      <c r="A96" s="222"/>
      <c r="B96" s="223"/>
      <c r="C96" s="259" t="s">
        <v>236</v>
      </c>
      <c r="D96" s="226"/>
      <c r="E96" s="227">
        <v>1.9850000000000001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145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">
      <c r="A97" s="222"/>
      <c r="B97" s="223"/>
      <c r="C97" s="259" t="s">
        <v>237</v>
      </c>
      <c r="D97" s="226"/>
      <c r="E97" s="227">
        <v>4.05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145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">
      <c r="A98" s="222"/>
      <c r="B98" s="223"/>
      <c r="C98" s="259" t="s">
        <v>238</v>
      </c>
      <c r="D98" s="226"/>
      <c r="E98" s="227">
        <v>1.37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145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ht="22.5" outlineLevel="1" x14ac:dyDescent="0.2">
      <c r="A99" s="238">
        <v>21</v>
      </c>
      <c r="B99" s="239" t="s">
        <v>239</v>
      </c>
      <c r="C99" s="257" t="s">
        <v>240</v>
      </c>
      <c r="D99" s="240" t="s">
        <v>151</v>
      </c>
      <c r="E99" s="241">
        <v>1.04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1">
        <v>1.33E-3</v>
      </c>
      <c r="O99" s="241">
        <f>ROUND(E99*N99,2)</f>
        <v>0</v>
      </c>
      <c r="P99" s="241">
        <v>0</v>
      </c>
      <c r="Q99" s="241">
        <f>ROUND(E99*P99,2)</f>
        <v>0</v>
      </c>
      <c r="R99" s="243" t="s">
        <v>196</v>
      </c>
      <c r="S99" s="243" t="s">
        <v>138</v>
      </c>
      <c r="T99" s="244" t="s">
        <v>138</v>
      </c>
      <c r="U99" s="225">
        <v>1.05999</v>
      </c>
      <c r="V99" s="225">
        <f>ROUND(E99*U99,2)</f>
        <v>1.1000000000000001</v>
      </c>
      <c r="W99" s="225"/>
      <c r="X99" s="225" t="s">
        <v>139</v>
      </c>
      <c r="Y99" s="225" t="s">
        <v>140</v>
      </c>
      <c r="Z99" s="215"/>
      <c r="AA99" s="215"/>
      <c r="AB99" s="215"/>
      <c r="AC99" s="215"/>
      <c r="AD99" s="215"/>
      <c r="AE99" s="215"/>
      <c r="AF99" s="215"/>
      <c r="AG99" s="215" t="s">
        <v>141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ht="22.5" outlineLevel="2" x14ac:dyDescent="0.2">
      <c r="A100" s="222"/>
      <c r="B100" s="223"/>
      <c r="C100" s="261" t="s">
        <v>215</v>
      </c>
      <c r="D100" s="248"/>
      <c r="E100" s="248"/>
      <c r="F100" s="248"/>
      <c r="G100" s="248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193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46" t="str">
        <f>C100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22"/>
      <c r="B101" s="223"/>
      <c r="C101" s="259" t="s">
        <v>216</v>
      </c>
      <c r="D101" s="226"/>
      <c r="E101" s="227"/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145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22"/>
      <c r="B102" s="223"/>
      <c r="C102" s="259" t="s">
        <v>217</v>
      </c>
      <c r="D102" s="226"/>
      <c r="E102" s="227"/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145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3" x14ac:dyDescent="0.2">
      <c r="A103" s="222"/>
      <c r="B103" s="223"/>
      <c r="C103" s="259" t="s">
        <v>241</v>
      </c>
      <c r="D103" s="226"/>
      <c r="E103" s="227">
        <v>1.04</v>
      </c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145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ht="22.5" outlineLevel="1" x14ac:dyDescent="0.2">
      <c r="A104" s="238">
        <v>22</v>
      </c>
      <c r="B104" s="239" t="s">
        <v>242</v>
      </c>
      <c r="C104" s="257" t="s">
        <v>243</v>
      </c>
      <c r="D104" s="240" t="s">
        <v>151</v>
      </c>
      <c r="E104" s="241">
        <v>6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7.0899999999999999E-3</v>
      </c>
      <c r="O104" s="241">
        <f>ROUND(E104*N104,2)</f>
        <v>0.04</v>
      </c>
      <c r="P104" s="241">
        <v>0</v>
      </c>
      <c r="Q104" s="241">
        <f>ROUND(E104*P104,2)</f>
        <v>0</v>
      </c>
      <c r="R104" s="243" t="s">
        <v>196</v>
      </c>
      <c r="S104" s="243" t="s">
        <v>138</v>
      </c>
      <c r="T104" s="244" t="s">
        <v>138</v>
      </c>
      <c r="U104" s="225">
        <v>0.99999000000000005</v>
      </c>
      <c r="V104" s="225">
        <f>ROUND(E104*U104,2)</f>
        <v>6</v>
      </c>
      <c r="W104" s="225"/>
      <c r="X104" s="225" t="s">
        <v>139</v>
      </c>
      <c r="Y104" s="225" t="s">
        <v>140</v>
      </c>
      <c r="Z104" s="215"/>
      <c r="AA104" s="215"/>
      <c r="AB104" s="215"/>
      <c r="AC104" s="215"/>
      <c r="AD104" s="215"/>
      <c r="AE104" s="215"/>
      <c r="AF104" s="215"/>
      <c r="AG104" s="215" t="s">
        <v>141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ht="22.5" outlineLevel="2" x14ac:dyDescent="0.2">
      <c r="A105" s="222"/>
      <c r="B105" s="223"/>
      <c r="C105" s="261" t="s">
        <v>244</v>
      </c>
      <c r="D105" s="248"/>
      <c r="E105" s="248"/>
      <c r="F105" s="248"/>
      <c r="G105" s="248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193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46" t="str">
        <f>C105</f>
        <v>Vyvrtání otvorů (10 ks/m zdi), vyčištění vrtu od hrubých nečistot, osazení pakrů, smíchání obou komponent injektážní hmoty, nízkotlaká injektáž do 10 barů.</v>
      </c>
      <c r="BB105" s="215"/>
      <c r="BC105" s="215"/>
      <c r="BD105" s="215"/>
      <c r="BE105" s="215"/>
      <c r="BF105" s="215"/>
      <c r="BG105" s="215"/>
      <c r="BH105" s="215"/>
    </row>
    <row r="106" spans="1:60" outlineLevel="2" x14ac:dyDescent="0.2">
      <c r="A106" s="222"/>
      <c r="B106" s="223"/>
      <c r="C106" s="259" t="s">
        <v>245</v>
      </c>
      <c r="D106" s="226"/>
      <c r="E106" s="227"/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145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">
      <c r="A107" s="222"/>
      <c r="B107" s="223"/>
      <c r="C107" s="259" t="s">
        <v>246</v>
      </c>
      <c r="D107" s="226"/>
      <c r="E107" s="227">
        <v>6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145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ht="22.5" outlineLevel="1" x14ac:dyDescent="0.2">
      <c r="A108" s="238">
        <v>23</v>
      </c>
      <c r="B108" s="239" t="s">
        <v>247</v>
      </c>
      <c r="C108" s="257" t="s">
        <v>248</v>
      </c>
      <c r="D108" s="240" t="s">
        <v>151</v>
      </c>
      <c r="E108" s="241">
        <v>13.4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1">
        <v>9.4500000000000001E-3</v>
      </c>
      <c r="O108" s="241">
        <f>ROUND(E108*N108,2)</f>
        <v>0.13</v>
      </c>
      <c r="P108" s="241">
        <v>0</v>
      </c>
      <c r="Q108" s="241">
        <f>ROUND(E108*P108,2)</f>
        <v>0</v>
      </c>
      <c r="R108" s="243" t="s">
        <v>196</v>
      </c>
      <c r="S108" s="243" t="s">
        <v>138</v>
      </c>
      <c r="T108" s="244" t="s">
        <v>138</v>
      </c>
      <c r="U108" s="225">
        <v>1.01999</v>
      </c>
      <c r="V108" s="225">
        <f>ROUND(E108*U108,2)</f>
        <v>13.67</v>
      </c>
      <c r="W108" s="225"/>
      <c r="X108" s="225" t="s">
        <v>139</v>
      </c>
      <c r="Y108" s="225" t="s">
        <v>140</v>
      </c>
      <c r="Z108" s="215"/>
      <c r="AA108" s="215"/>
      <c r="AB108" s="215"/>
      <c r="AC108" s="215"/>
      <c r="AD108" s="215"/>
      <c r="AE108" s="215"/>
      <c r="AF108" s="215"/>
      <c r="AG108" s="215" t="s">
        <v>141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22.5" outlineLevel="2" x14ac:dyDescent="0.2">
      <c r="A109" s="222"/>
      <c r="B109" s="223"/>
      <c r="C109" s="261" t="s">
        <v>244</v>
      </c>
      <c r="D109" s="248"/>
      <c r="E109" s="248"/>
      <c r="F109" s="248"/>
      <c r="G109" s="248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193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46" t="str">
        <f>C109</f>
        <v>Vyvrtání otvorů (10 ks/m zdi), vyčištění vrtu od hrubých nečistot, osazení pakrů, smíchání obou komponent injektážní hmoty, nízkotlaká injektáž do 10 barů.</v>
      </c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">
      <c r="A110" s="222"/>
      <c r="B110" s="223"/>
      <c r="C110" s="259" t="s">
        <v>245</v>
      </c>
      <c r="D110" s="226"/>
      <c r="E110" s="227"/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145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">
      <c r="A111" s="222"/>
      <c r="B111" s="223"/>
      <c r="C111" s="259" t="s">
        <v>217</v>
      </c>
      <c r="D111" s="226"/>
      <c r="E111" s="227"/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145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">
      <c r="A112" s="222"/>
      <c r="B112" s="223"/>
      <c r="C112" s="259" t="s">
        <v>249</v>
      </c>
      <c r="D112" s="226"/>
      <c r="E112" s="227">
        <v>0.75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145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">
      <c r="A113" s="222"/>
      <c r="B113" s="223"/>
      <c r="C113" s="259" t="s">
        <v>250</v>
      </c>
      <c r="D113" s="226"/>
      <c r="E113" s="227">
        <v>6.65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145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">
      <c r="A114" s="222"/>
      <c r="B114" s="223"/>
      <c r="C114" s="259" t="s">
        <v>251</v>
      </c>
      <c r="D114" s="226"/>
      <c r="E114" s="227"/>
      <c r="F114" s="225"/>
      <c r="G114" s="22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145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3" x14ac:dyDescent="0.2">
      <c r="A115" s="222"/>
      <c r="B115" s="223"/>
      <c r="C115" s="259" t="s">
        <v>252</v>
      </c>
      <c r="D115" s="226"/>
      <c r="E115" s="227">
        <v>6</v>
      </c>
      <c r="F115" s="225"/>
      <c r="G115" s="225"/>
      <c r="H115" s="225"/>
      <c r="I115" s="225"/>
      <c r="J115" s="225"/>
      <c r="K115" s="225"/>
      <c r="L115" s="225"/>
      <c r="M115" s="225"/>
      <c r="N115" s="224"/>
      <c r="O115" s="224"/>
      <c r="P115" s="224"/>
      <c r="Q115" s="224"/>
      <c r="R115" s="225"/>
      <c r="S115" s="225"/>
      <c r="T115" s="225"/>
      <c r="U115" s="225"/>
      <c r="V115" s="225"/>
      <c r="W115" s="225"/>
      <c r="X115" s="225"/>
      <c r="Y115" s="225"/>
      <c r="Z115" s="215"/>
      <c r="AA115" s="215"/>
      <c r="AB115" s="215"/>
      <c r="AC115" s="215"/>
      <c r="AD115" s="215"/>
      <c r="AE115" s="215"/>
      <c r="AF115" s="215"/>
      <c r="AG115" s="215" t="s">
        <v>145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ht="22.5" outlineLevel="1" x14ac:dyDescent="0.2">
      <c r="A116" s="238">
        <v>24</v>
      </c>
      <c r="B116" s="239" t="s">
        <v>253</v>
      </c>
      <c r="C116" s="257" t="s">
        <v>254</v>
      </c>
      <c r="D116" s="240" t="s">
        <v>151</v>
      </c>
      <c r="E116" s="241">
        <v>3.06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1">
        <v>1.1809999999999999E-2</v>
      </c>
      <c r="O116" s="241">
        <f>ROUND(E116*N116,2)</f>
        <v>0.04</v>
      </c>
      <c r="P116" s="241">
        <v>0</v>
      </c>
      <c r="Q116" s="241">
        <f>ROUND(E116*P116,2)</f>
        <v>0</v>
      </c>
      <c r="R116" s="243" t="s">
        <v>196</v>
      </c>
      <c r="S116" s="243" t="s">
        <v>138</v>
      </c>
      <c r="T116" s="244" t="s">
        <v>138</v>
      </c>
      <c r="U116" s="225">
        <v>1.03999</v>
      </c>
      <c r="V116" s="225">
        <f>ROUND(E116*U116,2)</f>
        <v>3.18</v>
      </c>
      <c r="W116" s="225"/>
      <c r="X116" s="225" t="s">
        <v>139</v>
      </c>
      <c r="Y116" s="225" t="s">
        <v>140</v>
      </c>
      <c r="Z116" s="215"/>
      <c r="AA116" s="215"/>
      <c r="AB116" s="215"/>
      <c r="AC116" s="215"/>
      <c r="AD116" s="215"/>
      <c r="AE116" s="215"/>
      <c r="AF116" s="215"/>
      <c r="AG116" s="215" t="s">
        <v>141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ht="22.5" outlineLevel="2" x14ac:dyDescent="0.2">
      <c r="A117" s="222"/>
      <c r="B117" s="223"/>
      <c r="C117" s="261" t="s">
        <v>244</v>
      </c>
      <c r="D117" s="248"/>
      <c r="E117" s="248"/>
      <c r="F117" s="248"/>
      <c r="G117" s="248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193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46" t="str">
        <f>C117</f>
        <v>Vyvrtání otvorů (10 ks/m zdi), vyčištění vrtu od hrubých nečistot, osazení pakrů, smíchání obou komponent injektážní hmoty, nízkotlaká injektáž do 10 barů.</v>
      </c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">
      <c r="A118" s="222"/>
      <c r="B118" s="223"/>
      <c r="C118" s="259" t="s">
        <v>245</v>
      </c>
      <c r="D118" s="226"/>
      <c r="E118" s="227"/>
      <c r="F118" s="225"/>
      <c r="G118" s="225"/>
      <c r="H118" s="225"/>
      <c r="I118" s="225"/>
      <c r="J118" s="225"/>
      <c r="K118" s="225"/>
      <c r="L118" s="225"/>
      <c r="M118" s="225"/>
      <c r="N118" s="224"/>
      <c r="O118" s="224"/>
      <c r="P118" s="224"/>
      <c r="Q118" s="224"/>
      <c r="R118" s="225"/>
      <c r="S118" s="225"/>
      <c r="T118" s="225"/>
      <c r="U118" s="225"/>
      <c r="V118" s="225"/>
      <c r="W118" s="225"/>
      <c r="X118" s="225"/>
      <c r="Y118" s="225"/>
      <c r="Z118" s="215"/>
      <c r="AA118" s="215"/>
      <c r="AB118" s="215"/>
      <c r="AC118" s="215"/>
      <c r="AD118" s="215"/>
      <c r="AE118" s="215"/>
      <c r="AF118" s="215"/>
      <c r="AG118" s="215" t="s">
        <v>145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3" x14ac:dyDescent="0.2">
      <c r="A119" s="222"/>
      <c r="B119" s="223"/>
      <c r="C119" s="259" t="s">
        <v>217</v>
      </c>
      <c r="D119" s="226"/>
      <c r="E119" s="227"/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145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3" x14ac:dyDescent="0.2">
      <c r="A120" s="222"/>
      <c r="B120" s="223"/>
      <c r="C120" s="259" t="s">
        <v>255</v>
      </c>
      <c r="D120" s="226"/>
      <c r="E120" s="227">
        <v>1.56</v>
      </c>
      <c r="F120" s="225"/>
      <c r="G120" s="22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145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3" x14ac:dyDescent="0.2">
      <c r="A121" s="222"/>
      <c r="B121" s="223"/>
      <c r="C121" s="259" t="s">
        <v>256</v>
      </c>
      <c r="D121" s="226"/>
      <c r="E121" s="227">
        <v>0.79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145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3" x14ac:dyDescent="0.2">
      <c r="A122" s="222"/>
      <c r="B122" s="223"/>
      <c r="C122" s="259" t="s">
        <v>257</v>
      </c>
      <c r="D122" s="226"/>
      <c r="E122" s="227">
        <v>0.71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145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ht="22.5" outlineLevel="1" x14ac:dyDescent="0.2">
      <c r="A123" s="238">
        <v>25</v>
      </c>
      <c r="B123" s="239" t="s">
        <v>258</v>
      </c>
      <c r="C123" s="257" t="s">
        <v>259</v>
      </c>
      <c r="D123" s="240" t="s">
        <v>151</v>
      </c>
      <c r="E123" s="241">
        <v>52.854999999999997</v>
      </c>
      <c r="F123" s="242"/>
      <c r="G123" s="243">
        <f>ROUND(E123*F123,2)</f>
        <v>0</v>
      </c>
      <c r="H123" s="242"/>
      <c r="I123" s="243">
        <f>ROUND(E123*H123,2)</f>
        <v>0</v>
      </c>
      <c r="J123" s="242"/>
      <c r="K123" s="243">
        <f>ROUND(E123*J123,2)</f>
        <v>0</v>
      </c>
      <c r="L123" s="243">
        <v>21</v>
      </c>
      <c r="M123" s="243">
        <f>G123*(1+L123/100)</f>
        <v>0</v>
      </c>
      <c r="N123" s="241">
        <v>1.575E-2</v>
      </c>
      <c r="O123" s="241">
        <f>ROUND(E123*N123,2)</f>
        <v>0.83</v>
      </c>
      <c r="P123" s="241">
        <v>0</v>
      </c>
      <c r="Q123" s="241">
        <f>ROUND(E123*P123,2)</f>
        <v>0</v>
      </c>
      <c r="R123" s="243" t="s">
        <v>196</v>
      </c>
      <c r="S123" s="243" t="s">
        <v>138</v>
      </c>
      <c r="T123" s="244" t="s">
        <v>138</v>
      </c>
      <c r="U123" s="225">
        <v>1.05999</v>
      </c>
      <c r="V123" s="225">
        <f>ROUND(E123*U123,2)</f>
        <v>56.03</v>
      </c>
      <c r="W123" s="225"/>
      <c r="X123" s="225" t="s">
        <v>139</v>
      </c>
      <c r="Y123" s="225" t="s">
        <v>140</v>
      </c>
      <c r="Z123" s="215"/>
      <c r="AA123" s="215"/>
      <c r="AB123" s="215"/>
      <c r="AC123" s="215"/>
      <c r="AD123" s="215"/>
      <c r="AE123" s="215"/>
      <c r="AF123" s="215"/>
      <c r="AG123" s="215" t="s">
        <v>141</v>
      </c>
      <c r="AH123" s="215"/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ht="22.5" outlineLevel="2" x14ac:dyDescent="0.2">
      <c r="A124" s="222"/>
      <c r="B124" s="223"/>
      <c r="C124" s="261" t="s">
        <v>244</v>
      </c>
      <c r="D124" s="248"/>
      <c r="E124" s="248"/>
      <c r="F124" s="248"/>
      <c r="G124" s="248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193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46" t="str">
        <f>C124</f>
        <v>Vyvrtání otvorů (10 ks/m zdi), vyčištění vrtu od hrubých nečistot, osazení pakrů, smíchání obou komponent injektážní hmoty, nízkotlaká injektáž do 10 barů.</v>
      </c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">
      <c r="A125" s="222"/>
      <c r="B125" s="223"/>
      <c r="C125" s="259" t="s">
        <v>245</v>
      </c>
      <c r="D125" s="226"/>
      <c r="E125" s="227"/>
      <c r="F125" s="225"/>
      <c r="G125" s="22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145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3" x14ac:dyDescent="0.2">
      <c r="A126" s="222"/>
      <c r="B126" s="223"/>
      <c r="C126" s="259" t="s">
        <v>217</v>
      </c>
      <c r="D126" s="226"/>
      <c r="E126" s="227"/>
      <c r="F126" s="225"/>
      <c r="G126" s="22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145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">
      <c r="A127" s="222"/>
      <c r="B127" s="223"/>
      <c r="C127" s="259" t="s">
        <v>260</v>
      </c>
      <c r="D127" s="226"/>
      <c r="E127" s="227">
        <v>1.29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145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">
      <c r="A128" s="222"/>
      <c r="B128" s="223"/>
      <c r="C128" s="259" t="s">
        <v>261</v>
      </c>
      <c r="D128" s="226"/>
      <c r="E128" s="227">
        <v>4.83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145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3" x14ac:dyDescent="0.2">
      <c r="A129" s="222"/>
      <c r="B129" s="223"/>
      <c r="C129" s="259" t="s">
        <v>262</v>
      </c>
      <c r="D129" s="226"/>
      <c r="E129" s="227">
        <v>2.96</v>
      </c>
      <c r="F129" s="225"/>
      <c r="G129" s="22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145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3" x14ac:dyDescent="0.2">
      <c r="A130" s="222"/>
      <c r="B130" s="223"/>
      <c r="C130" s="259" t="s">
        <v>263</v>
      </c>
      <c r="D130" s="226"/>
      <c r="E130" s="227">
        <v>17.98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145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3" x14ac:dyDescent="0.2">
      <c r="A131" s="222"/>
      <c r="B131" s="223"/>
      <c r="C131" s="259" t="s">
        <v>264</v>
      </c>
      <c r="D131" s="226"/>
      <c r="E131" s="227">
        <v>10.14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145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">
      <c r="A132" s="222"/>
      <c r="B132" s="223"/>
      <c r="C132" s="259" t="s">
        <v>265</v>
      </c>
      <c r="D132" s="226"/>
      <c r="E132" s="227">
        <v>5.3049999999999997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145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3" x14ac:dyDescent="0.2">
      <c r="A133" s="222"/>
      <c r="B133" s="223"/>
      <c r="C133" s="259" t="s">
        <v>266</v>
      </c>
      <c r="D133" s="226"/>
      <c r="E133" s="227">
        <v>4.3499999999999996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145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3" x14ac:dyDescent="0.2">
      <c r="A134" s="222"/>
      <c r="B134" s="223"/>
      <c r="C134" s="259" t="s">
        <v>246</v>
      </c>
      <c r="D134" s="226"/>
      <c r="E134" s="227">
        <v>6</v>
      </c>
      <c r="F134" s="225"/>
      <c r="G134" s="225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145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22.5" outlineLevel="1" x14ac:dyDescent="0.2">
      <c r="A135" s="238">
        <v>26</v>
      </c>
      <c r="B135" s="239" t="s">
        <v>267</v>
      </c>
      <c r="C135" s="257" t="s">
        <v>268</v>
      </c>
      <c r="D135" s="240" t="s">
        <v>269</v>
      </c>
      <c r="E135" s="241">
        <v>207.94470000000001</v>
      </c>
      <c r="F135" s="242"/>
      <c r="G135" s="243">
        <f>ROUND(E135*F135,2)</f>
        <v>0</v>
      </c>
      <c r="H135" s="242"/>
      <c r="I135" s="243">
        <f>ROUND(E135*H135,2)</f>
        <v>0</v>
      </c>
      <c r="J135" s="242"/>
      <c r="K135" s="243">
        <f>ROUND(E135*J135,2)</f>
        <v>0</v>
      </c>
      <c r="L135" s="243">
        <v>21</v>
      </c>
      <c r="M135" s="243">
        <f>G135*(1+L135/100)</f>
        <v>0</v>
      </c>
      <c r="N135" s="241">
        <v>1E-3</v>
      </c>
      <c r="O135" s="241">
        <f>ROUND(E135*N135,2)</f>
        <v>0.21</v>
      </c>
      <c r="P135" s="241">
        <v>0</v>
      </c>
      <c r="Q135" s="241">
        <f>ROUND(E135*P135,2)</f>
        <v>0</v>
      </c>
      <c r="R135" s="243" t="s">
        <v>270</v>
      </c>
      <c r="S135" s="243" t="s">
        <v>138</v>
      </c>
      <c r="T135" s="244" t="s">
        <v>138</v>
      </c>
      <c r="U135" s="225">
        <v>0</v>
      </c>
      <c r="V135" s="225">
        <f>ROUND(E135*U135,2)</f>
        <v>0</v>
      </c>
      <c r="W135" s="225"/>
      <c r="X135" s="225" t="s">
        <v>271</v>
      </c>
      <c r="Y135" s="225" t="s">
        <v>140</v>
      </c>
      <c r="Z135" s="215"/>
      <c r="AA135" s="215"/>
      <c r="AB135" s="215"/>
      <c r="AC135" s="215"/>
      <c r="AD135" s="215"/>
      <c r="AE135" s="215"/>
      <c r="AF135" s="215"/>
      <c r="AG135" s="215" t="s">
        <v>272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">
      <c r="A136" s="222"/>
      <c r="B136" s="223"/>
      <c r="C136" s="259" t="s">
        <v>273</v>
      </c>
      <c r="D136" s="226"/>
      <c r="E136" s="227"/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145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">
      <c r="A137" s="222"/>
      <c r="B137" s="223"/>
      <c r="C137" s="259" t="s">
        <v>274</v>
      </c>
      <c r="D137" s="226"/>
      <c r="E137" s="227"/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145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">
      <c r="A138" s="222"/>
      <c r="B138" s="223"/>
      <c r="C138" s="259" t="s">
        <v>275</v>
      </c>
      <c r="D138" s="226"/>
      <c r="E138" s="227">
        <v>8.1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145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">
      <c r="A139" s="222"/>
      <c r="B139" s="223"/>
      <c r="C139" s="259" t="s">
        <v>276</v>
      </c>
      <c r="D139" s="226"/>
      <c r="E139" s="227">
        <v>1.0687500000000001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145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3" x14ac:dyDescent="0.2">
      <c r="A140" s="222"/>
      <c r="B140" s="223"/>
      <c r="C140" s="259" t="s">
        <v>277</v>
      </c>
      <c r="D140" s="226"/>
      <c r="E140" s="227">
        <v>11.97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145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3" x14ac:dyDescent="0.2">
      <c r="A141" s="222"/>
      <c r="B141" s="223"/>
      <c r="C141" s="259" t="s">
        <v>278</v>
      </c>
      <c r="D141" s="226"/>
      <c r="E141" s="227">
        <v>9.9</v>
      </c>
      <c r="F141" s="225"/>
      <c r="G141" s="22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145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">
      <c r="A142" s="222"/>
      <c r="B142" s="223"/>
      <c r="C142" s="259" t="s">
        <v>279</v>
      </c>
      <c r="D142" s="226"/>
      <c r="E142" s="227">
        <v>3.3462000000000001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145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">
      <c r="A143" s="222"/>
      <c r="B143" s="223"/>
      <c r="C143" s="259" t="s">
        <v>280</v>
      </c>
      <c r="D143" s="226"/>
      <c r="E143" s="227">
        <v>1.59975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145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3" x14ac:dyDescent="0.2">
      <c r="A144" s="222"/>
      <c r="B144" s="223"/>
      <c r="C144" s="259" t="s">
        <v>281</v>
      </c>
      <c r="D144" s="226"/>
      <c r="E144" s="227">
        <v>1.3632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145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3" x14ac:dyDescent="0.2">
      <c r="A145" s="222"/>
      <c r="B145" s="223"/>
      <c r="C145" s="259" t="s">
        <v>282</v>
      </c>
      <c r="D145" s="226"/>
      <c r="E145" s="227">
        <v>3.4830000000000001</v>
      </c>
      <c r="F145" s="225"/>
      <c r="G145" s="22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145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">
      <c r="A146" s="222"/>
      <c r="B146" s="223"/>
      <c r="C146" s="259" t="s">
        <v>283</v>
      </c>
      <c r="D146" s="226"/>
      <c r="E146" s="227">
        <v>12.751200000000001</v>
      </c>
      <c r="F146" s="225"/>
      <c r="G146" s="22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5"/>
      <c r="AA146" s="215"/>
      <c r="AB146" s="215"/>
      <c r="AC146" s="215"/>
      <c r="AD146" s="215"/>
      <c r="AE146" s="215"/>
      <c r="AF146" s="215"/>
      <c r="AG146" s="215" t="s">
        <v>145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">
      <c r="A147" s="222"/>
      <c r="B147" s="223"/>
      <c r="C147" s="259" t="s">
        <v>284</v>
      </c>
      <c r="D147" s="226"/>
      <c r="E147" s="227">
        <v>7.6811999999999996</v>
      </c>
      <c r="F147" s="225"/>
      <c r="G147" s="225"/>
      <c r="H147" s="225"/>
      <c r="I147" s="225"/>
      <c r="J147" s="225"/>
      <c r="K147" s="225"/>
      <c r="L147" s="225"/>
      <c r="M147" s="225"/>
      <c r="N147" s="224"/>
      <c r="O147" s="224"/>
      <c r="P147" s="224"/>
      <c r="Q147" s="224"/>
      <c r="R147" s="225"/>
      <c r="S147" s="225"/>
      <c r="T147" s="225"/>
      <c r="U147" s="225"/>
      <c r="V147" s="225"/>
      <c r="W147" s="225"/>
      <c r="X147" s="225"/>
      <c r="Y147" s="225"/>
      <c r="Z147" s="215"/>
      <c r="AA147" s="215"/>
      <c r="AB147" s="215"/>
      <c r="AC147" s="215"/>
      <c r="AD147" s="215"/>
      <c r="AE147" s="215"/>
      <c r="AF147" s="215"/>
      <c r="AG147" s="215" t="s">
        <v>145</v>
      </c>
      <c r="AH147" s="215">
        <v>0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">
      <c r="A148" s="222"/>
      <c r="B148" s="223"/>
      <c r="C148" s="259" t="s">
        <v>285</v>
      </c>
      <c r="D148" s="226"/>
      <c r="E148" s="227">
        <v>46.388399999999997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145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">
      <c r="A149" s="222"/>
      <c r="B149" s="223"/>
      <c r="C149" s="259" t="s">
        <v>286</v>
      </c>
      <c r="D149" s="226"/>
      <c r="E149" s="227">
        <v>24.335999999999999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5"/>
      <c r="AA149" s="215"/>
      <c r="AB149" s="215"/>
      <c r="AC149" s="215"/>
      <c r="AD149" s="215"/>
      <c r="AE149" s="215"/>
      <c r="AF149" s="215"/>
      <c r="AG149" s="215" t="s">
        <v>145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3" x14ac:dyDescent="0.2">
      <c r="A150" s="222"/>
      <c r="B150" s="223"/>
      <c r="C150" s="259" t="s">
        <v>287</v>
      </c>
      <c r="D150" s="226"/>
      <c r="E150" s="227">
        <v>12.572850000000001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145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3" x14ac:dyDescent="0.2">
      <c r="A151" s="222"/>
      <c r="B151" s="223"/>
      <c r="C151" s="259" t="s">
        <v>288</v>
      </c>
      <c r="D151" s="226"/>
      <c r="E151" s="227">
        <v>10.048500000000001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145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">
      <c r="A152" s="222"/>
      <c r="B152" s="223"/>
      <c r="C152" s="259" t="s">
        <v>289</v>
      </c>
      <c r="D152" s="226"/>
      <c r="E152" s="227">
        <v>18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145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3" x14ac:dyDescent="0.2">
      <c r="A153" s="222"/>
      <c r="B153" s="223"/>
      <c r="C153" s="262" t="s">
        <v>290</v>
      </c>
      <c r="D153" s="228"/>
      <c r="E153" s="229">
        <v>172.60905</v>
      </c>
      <c r="F153" s="225"/>
      <c r="G153" s="22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145</v>
      </c>
      <c r="AH153" s="215">
        <v>1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3" x14ac:dyDescent="0.2">
      <c r="A154" s="222"/>
      <c r="B154" s="223"/>
      <c r="C154" s="259" t="s">
        <v>291</v>
      </c>
      <c r="D154" s="226"/>
      <c r="E154" s="227"/>
      <c r="F154" s="225"/>
      <c r="G154" s="225"/>
      <c r="H154" s="225"/>
      <c r="I154" s="225"/>
      <c r="J154" s="225"/>
      <c r="K154" s="225"/>
      <c r="L154" s="225"/>
      <c r="M154" s="225"/>
      <c r="N154" s="224"/>
      <c r="O154" s="224"/>
      <c r="P154" s="224"/>
      <c r="Q154" s="224"/>
      <c r="R154" s="225"/>
      <c r="S154" s="225"/>
      <c r="T154" s="225"/>
      <c r="U154" s="225"/>
      <c r="V154" s="225"/>
      <c r="W154" s="225"/>
      <c r="X154" s="225"/>
      <c r="Y154" s="225"/>
      <c r="Z154" s="215"/>
      <c r="AA154" s="215"/>
      <c r="AB154" s="215"/>
      <c r="AC154" s="215"/>
      <c r="AD154" s="215"/>
      <c r="AE154" s="215"/>
      <c r="AF154" s="215"/>
      <c r="AG154" s="215" t="s">
        <v>145</v>
      </c>
      <c r="AH154" s="215">
        <v>0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3" x14ac:dyDescent="0.2">
      <c r="A155" s="222"/>
      <c r="B155" s="223"/>
      <c r="C155" s="259" t="s">
        <v>292</v>
      </c>
      <c r="D155" s="226"/>
      <c r="E155" s="227">
        <v>1.3056000000000001</v>
      </c>
      <c r="F155" s="225"/>
      <c r="G155" s="22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145</v>
      </c>
      <c r="AH155" s="215">
        <v>0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">
      <c r="A156" s="222"/>
      <c r="B156" s="223"/>
      <c r="C156" s="259" t="s">
        <v>293</v>
      </c>
      <c r="D156" s="226"/>
      <c r="E156" s="227">
        <v>1.0656000000000001</v>
      </c>
      <c r="F156" s="225"/>
      <c r="G156" s="22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145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3" x14ac:dyDescent="0.2">
      <c r="A157" s="222"/>
      <c r="B157" s="223"/>
      <c r="C157" s="259" t="s">
        <v>294</v>
      </c>
      <c r="D157" s="226"/>
      <c r="E157" s="227">
        <v>0.87480000000000002</v>
      </c>
      <c r="F157" s="225"/>
      <c r="G157" s="225"/>
      <c r="H157" s="225"/>
      <c r="I157" s="225"/>
      <c r="J157" s="225"/>
      <c r="K157" s="225"/>
      <c r="L157" s="225"/>
      <c r="M157" s="225"/>
      <c r="N157" s="224"/>
      <c r="O157" s="224"/>
      <c r="P157" s="224"/>
      <c r="Q157" s="224"/>
      <c r="R157" s="225"/>
      <c r="S157" s="225"/>
      <c r="T157" s="225"/>
      <c r="U157" s="225"/>
      <c r="V157" s="225"/>
      <c r="W157" s="225"/>
      <c r="X157" s="225"/>
      <c r="Y157" s="225"/>
      <c r="Z157" s="215"/>
      <c r="AA157" s="215"/>
      <c r="AB157" s="215"/>
      <c r="AC157" s="215"/>
      <c r="AD157" s="215"/>
      <c r="AE157" s="215"/>
      <c r="AF157" s="215"/>
      <c r="AG157" s="215" t="s">
        <v>145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3" x14ac:dyDescent="0.2">
      <c r="A158" s="222"/>
      <c r="B158" s="223"/>
      <c r="C158" s="259" t="s">
        <v>295</v>
      </c>
      <c r="D158" s="226"/>
      <c r="E158" s="227">
        <v>1.2287999999999999</v>
      </c>
      <c r="F158" s="225"/>
      <c r="G158" s="225"/>
      <c r="H158" s="225"/>
      <c r="I158" s="225"/>
      <c r="J158" s="225"/>
      <c r="K158" s="225"/>
      <c r="L158" s="225"/>
      <c r="M158" s="225"/>
      <c r="N158" s="224"/>
      <c r="O158" s="224"/>
      <c r="P158" s="224"/>
      <c r="Q158" s="224"/>
      <c r="R158" s="225"/>
      <c r="S158" s="225"/>
      <c r="T158" s="225"/>
      <c r="U158" s="225"/>
      <c r="V158" s="225"/>
      <c r="W158" s="225"/>
      <c r="X158" s="225"/>
      <c r="Y158" s="225"/>
      <c r="Z158" s="215"/>
      <c r="AA158" s="215"/>
      <c r="AB158" s="215"/>
      <c r="AC158" s="215"/>
      <c r="AD158" s="215"/>
      <c r="AE158" s="215"/>
      <c r="AF158" s="215"/>
      <c r="AG158" s="215" t="s">
        <v>145</v>
      </c>
      <c r="AH158" s="215">
        <v>0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3" x14ac:dyDescent="0.2">
      <c r="A159" s="222"/>
      <c r="B159" s="223"/>
      <c r="C159" s="259" t="s">
        <v>296</v>
      </c>
      <c r="D159" s="226"/>
      <c r="E159" s="227">
        <v>0.72450000000000003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145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">
      <c r="A160" s="222"/>
      <c r="B160" s="223"/>
      <c r="C160" s="259" t="s">
        <v>297</v>
      </c>
      <c r="D160" s="226"/>
      <c r="E160" s="227">
        <v>0.26129999999999998</v>
      </c>
      <c r="F160" s="225"/>
      <c r="G160" s="22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145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3" x14ac:dyDescent="0.2">
      <c r="A161" s="222"/>
      <c r="B161" s="223"/>
      <c r="C161" s="259" t="s">
        <v>298</v>
      </c>
      <c r="D161" s="226"/>
      <c r="E161" s="227">
        <v>0.68310000000000004</v>
      </c>
      <c r="F161" s="225"/>
      <c r="G161" s="225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145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3" x14ac:dyDescent="0.2">
      <c r="A162" s="222"/>
      <c r="B162" s="223"/>
      <c r="C162" s="259" t="s">
        <v>299</v>
      </c>
      <c r="D162" s="226"/>
      <c r="E162" s="227">
        <v>1.2809999999999999</v>
      </c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145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">
      <c r="A163" s="222"/>
      <c r="B163" s="223"/>
      <c r="C163" s="259" t="s">
        <v>300</v>
      </c>
      <c r="D163" s="226"/>
      <c r="E163" s="227">
        <v>0.67320000000000002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145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3" x14ac:dyDescent="0.2">
      <c r="A164" s="222"/>
      <c r="B164" s="223"/>
      <c r="C164" s="259" t="s">
        <v>301</v>
      </c>
      <c r="D164" s="226"/>
      <c r="E164" s="227">
        <v>3.1384500000000002</v>
      </c>
      <c r="F164" s="225"/>
      <c r="G164" s="22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5"/>
      <c r="AA164" s="215"/>
      <c r="AB164" s="215"/>
      <c r="AC164" s="215"/>
      <c r="AD164" s="215"/>
      <c r="AE164" s="215"/>
      <c r="AF164" s="215"/>
      <c r="AG164" s="215" t="s">
        <v>145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3" x14ac:dyDescent="0.2">
      <c r="A165" s="222"/>
      <c r="B165" s="223"/>
      <c r="C165" s="259" t="s">
        <v>302</v>
      </c>
      <c r="D165" s="226"/>
      <c r="E165" s="227">
        <v>2.1456</v>
      </c>
      <c r="F165" s="225"/>
      <c r="G165" s="22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145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3" x14ac:dyDescent="0.2">
      <c r="A166" s="222"/>
      <c r="B166" s="223"/>
      <c r="C166" s="259" t="s">
        <v>303</v>
      </c>
      <c r="D166" s="226"/>
      <c r="E166" s="227">
        <v>0.90239999999999998</v>
      </c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145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">
      <c r="A167" s="222"/>
      <c r="B167" s="223"/>
      <c r="C167" s="259" t="s">
        <v>304</v>
      </c>
      <c r="D167" s="226"/>
      <c r="E167" s="227">
        <v>3.3676499999999998</v>
      </c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145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">
      <c r="A168" s="222"/>
      <c r="B168" s="223"/>
      <c r="C168" s="259" t="s">
        <v>305</v>
      </c>
      <c r="D168" s="226"/>
      <c r="E168" s="227">
        <v>0.3276</v>
      </c>
      <c r="F168" s="225"/>
      <c r="G168" s="225"/>
      <c r="H168" s="225"/>
      <c r="I168" s="225"/>
      <c r="J168" s="225"/>
      <c r="K168" s="225"/>
      <c r="L168" s="225"/>
      <c r="M168" s="225"/>
      <c r="N168" s="224"/>
      <c r="O168" s="224"/>
      <c r="P168" s="224"/>
      <c r="Q168" s="224"/>
      <c r="R168" s="225"/>
      <c r="S168" s="225"/>
      <c r="T168" s="225"/>
      <c r="U168" s="225"/>
      <c r="V168" s="225"/>
      <c r="W168" s="225"/>
      <c r="X168" s="225"/>
      <c r="Y168" s="225"/>
      <c r="Z168" s="215"/>
      <c r="AA168" s="215"/>
      <c r="AB168" s="215"/>
      <c r="AC168" s="215"/>
      <c r="AD168" s="215"/>
      <c r="AE168" s="215"/>
      <c r="AF168" s="215"/>
      <c r="AG168" s="215" t="s">
        <v>145</v>
      </c>
      <c r="AH168" s="215">
        <v>0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3" x14ac:dyDescent="0.2">
      <c r="A169" s="222"/>
      <c r="B169" s="223"/>
      <c r="C169" s="259" t="s">
        <v>306</v>
      </c>
      <c r="D169" s="226"/>
      <c r="E169" s="227">
        <v>3.8707500000000001</v>
      </c>
      <c r="F169" s="225"/>
      <c r="G169" s="225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5"/>
      <c r="AA169" s="215"/>
      <c r="AB169" s="215"/>
      <c r="AC169" s="215"/>
      <c r="AD169" s="215"/>
      <c r="AE169" s="215"/>
      <c r="AF169" s="215"/>
      <c r="AG169" s="215" t="s">
        <v>145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3" x14ac:dyDescent="0.2">
      <c r="A170" s="222"/>
      <c r="B170" s="223"/>
      <c r="C170" s="259" t="s">
        <v>307</v>
      </c>
      <c r="D170" s="226"/>
      <c r="E170" s="227">
        <v>7.7759999999999998</v>
      </c>
      <c r="F170" s="225"/>
      <c r="G170" s="22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145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3" x14ac:dyDescent="0.2">
      <c r="A171" s="222"/>
      <c r="B171" s="223"/>
      <c r="C171" s="259" t="s">
        <v>308</v>
      </c>
      <c r="D171" s="226"/>
      <c r="E171" s="227">
        <v>2.5893000000000002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145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">
      <c r="A172" s="222"/>
      <c r="B172" s="223"/>
      <c r="C172" s="259" t="s">
        <v>309</v>
      </c>
      <c r="D172" s="226"/>
      <c r="E172" s="227">
        <v>3.12</v>
      </c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145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">
      <c r="A173" s="222"/>
      <c r="B173" s="223"/>
      <c r="C173" s="262" t="s">
        <v>290</v>
      </c>
      <c r="D173" s="228"/>
      <c r="E173" s="229">
        <v>35.335650000000001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145</v>
      </c>
      <c r="AH173" s="215">
        <v>1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x14ac:dyDescent="0.2">
      <c r="A174" s="231" t="s">
        <v>132</v>
      </c>
      <c r="B174" s="232" t="s">
        <v>66</v>
      </c>
      <c r="C174" s="256" t="s">
        <v>67</v>
      </c>
      <c r="D174" s="233"/>
      <c r="E174" s="234"/>
      <c r="F174" s="235"/>
      <c r="G174" s="235">
        <f>SUMIF(AG175:AG201,"&lt;&gt;NOR",G175:G201)</f>
        <v>0</v>
      </c>
      <c r="H174" s="235"/>
      <c r="I174" s="235">
        <f>SUM(I175:I201)</f>
        <v>0</v>
      </c>
      <c r="J174" s="235"/>
      <c r="K174" s="235">
        <f>SUM(K175:K201)</f>
        <v>0</v>
      </c>
      <c r="L174" s="235"/>
      <c r="M174" s="235">
        <f>SUM(M175:M201)</f>
        <v>0</v>
      </c>
      <c r="N174" s="234"/>
      <c r="O174" s="234">
        <f>SUM(O175:O201)</f>
        <v>7.79</v>
      </c>
      <c r="P174" s="234"/>
      <c r="Q174" s="234">
        <f>SUM(Q175:Q201)</f>
        <v>0</v>
      </c>
      <c r="R174" s="235"/>
      <c r="S174" s="235"/>
      <c r="T174" s="236"/>
      <c r="U174" s="230"/>
      <c r="V174" s="230">
        <f>SUM(V175:V201)</f>
        <v>155.47999999999999</v>
      </c>
      <c r="W174" s="230"/>
      <c r="X174" s="230"/>
      <c r="Y174" s="230"/>
      <c r="AG174" t="s">
        <v>133</v>
      </c>
    </row>
    <row r="175" spans="1:60" outlineLevel="1" x14ac:dyDescent="0.2">
      <c r="A175" s="238">
        <v>27</v>
      </c>
      <c r="B175" s="239" t="s">
        <v>310</v>
      </c>
      <c r="C175" s="257" t="s">
        <v>311</v>
      </c>
      <c r="D175" s="240" t="s">
        <v>136</v>
      </c>
      <c r="E175" s="241">
        <v>146.33359999999999</v>
      </c>
      <c r="F175" s="242"/>
      <c r="G175" s="243">
        <f>ROUND(E175*F175,2)</f>
        <v>0</v>
      </c>
      <c r="H175" s="242"/>
      <c r="I175" s="243">
        <f>ROUND(E175*H175,2)</f>
        <v>0</v>
      </c>
      <c r="J175" s="242"/>
      <c r="K175" s="243">
        <f>ROUND(E175*J175,2)</f>
        <v>0</v>
      </c>
      <c r="L175" s="243">
        <v>21</v>
      </c>
      <c r="M175" s="243">
        <f>G175*(1+L175/100)</f>
        <v>0</v>
      </c>
      <c r="N175" s="241">
        <v>3.7670000000000002E-2</v>
      </c>
      <c r="O175" s="241">
        <f>ROUND(E175*N175,2)</f>
        <v>5.51</v>
      </c>
      <c r="P175" s="241">
        <v>0</v>
      </c>
      <c r="Q175" s="241">
        <f>ROUND(E175*P175,2)</f>
        <v>0</v>
      </c>
      <c r="R175" s="243" t="s">
        <v>196</v>
      </c>
      <c r="S175" s="243" t="s">
        <v>138</v>
      </c>
      <c r="T175" s="244" t="s">
        <v>138</v>
      </c>
      <c r="U175" s="225">
        <v>0.41</v>
      </c>
      <c r="V175" s="225">
        <f>ROUND(E175*U175,2)</f>
        <v>60</v>
      </c>
      <c r="W175" s="225"/>
      <c r="X175" s="225" t="s">
        <v>139</v>
      </c>
      <c r="Y175" s="225" t="s">
        <v>140</v>
      </c>
      <c r="Z175" s="215"/>
      <c r="AA175" s="215"/>
      <c r="AB175" s="215"/>
      <c r="AC175" s="215"/>
      <c r="AD175" s="215"/>
      <c r="AE175" s="215"/>
      <c r="AF175" s="215"/>
      <c r="AG175" s="215" t="s">
        <v>141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2" x14ac:dyDescent="0.2">
      <c r="A176" s="222"/>
      <c r="B176" s="223"/>
      <c r="C176" s="258" t="s">
        <v>312</v>
      </c>
      <c r="D176" s="245"/>
      <c r="E176" s="245"/>
      <c r="F176" s="245"/>
      <c r="G176" s="24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143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2" x14ac:dyDescent="0.2">
      <c r="A177" s="222"/>
      <c r="B177" s="223"/>
      <c r="C177" s="259" t="s">
        <v>313</v>
      </c>
      <c r="D177" s="226"/>
      <c r="E177" s="227"/>
      <c r="F177" s="225"/>
      <c r="G177" s="225"/>
      <c r="H177" s="225"/>
      <c r="I177" s="225"/>
      <c r="J177" s="225"/>
      <c r="K177" s="225"/>
      <c r="L177" s="225"/>
      <c r="M177" s="225"/>
      <c r="N177" s="224"/>
      <c r="O177" s="224"/>
      <c r="P177" s="224"/>
      <c r="Q177" s="224"/>
      <c r="R177" s="225"/>
      <c r="S177" s="225"/>
      <c r="T177" s="225"/>
      <c r="U177" s="225"/>
      <c r="V177" s="225"/>
      <c r="W177" s="225"/>
      <c r="X177" s="225"/>
      <c r="Y177" s="225"/>
      <c r="Z177" s="215"/>
      <c r="AA177" s="215"/>
      <c r="AB177" s="215"/>
      <c r="AC177" s="215"/>
      <c r="AD177" s="215"/>
      <c r="AE177" s="215"/>
      <c r="AF177" s="215"/>
      <c r="AG177" s="215" t="s">
        <v>145</v>
      </c>
      <c r="AH177" s="215">
        <v>0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3" x14ac:dyDescent="0.2">
      <c r="A178" s="222"/>
      <c r="B178" s="223"/>
      <c r="C178" s="259" t="s">
        <v>314</v>
      </c>
      <c r="D178" s="226"/>
      <c r="E178" s="227">
        <v>146.33359999999999</v>
      </c>
      <c r="F178" s="225"/>
      <c r="G178" s="225"/>
      <c r="H178" s="225"/>
      <c r="I178" s="225"/>
      <c r="J178" s="225"/>
      <c r="K178" s="225"/>
      <c r="L178" s="225"/>
      <c r="M178" s="225"/>
      <c r="N178" s="224"/>
      <c r="O178" s="224"/>
      <c r="P178" s="224"/>
      <c r="Q178" s="224"/>
      <c r="R178" s="225"/>
      <c r="S178" s="225"/>
      <c r="T178" s="225"/>
      <c r="U178" s="225"/>
      <c r="V178" s="225"/>
      <c r="W178" s="225"/>
      <c r="X178" s="225"/>
      <c r="Y178" s="225"/>
      <c r="Z178" s="215"/>
      <c r="AA178" s="215"/>
      <c r="AB178" s="215"/>
      <c r="AC178" s="215"/>
      <c r="AD178" s="215"/>
      <c r="AE178" s="215"/>
      <c r="AF178" s="215"/>
      <c r="AG178" s="215" t="s">
        <v>145</v>
      </c>
      <c r="AH178" s="215">
        <v>5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1" x14ac:dyDescent="0.2">
      <c r="A179" s="238">
        <v>28</v>
      </c>
      <c r="B179" s="239" t="s">
        <v>315</v>
      </c>
      <c r="C179" s="257" t="s">
        <v>316</v>
      </c>
      <c r="D179" s="240" t="s">
        <v>136</v>
      </c>
      <c r="E179" s="241">
        <v>198.52160000000001</v>
      </c>
      <c r="F179" s="242"/>
      <c r="G179" s="243">
        <f>ROUND(E179*F179,2)</f>
        <v>0</v>
      </c>
      <c r="H179" s="242"/>
      <c r="I179" s="243">
        <f>ROUND(E179*H179,2)</f>
        <v>0</v>
      </c>
      <c r="J179" s="242"/>
      <c r="K179" s="243">
        <f>ROUND(E179*J179,2)</f>
        <v>0</v>
      </c>
      <c r="L179" s="243">
        <v>21</v>
      </c>
      <c r="M179" s="243">
        <f>G179*(1+L179/100)</f>
        <v>0</v>
      </c>
      <c r="N179" s="241">
        <v>1.0500000000000001E-2</v>
      </c>
      <c r="O179" s="241">
        <f>ROUND(E179*N179,2)</f>
        <v>2.08</v>
      </c>
      <c r="P179" s="241">
        <v>0</v>
      </c>
      <c r="Q179" s="241">
        <f>ROUND(E179*P179,2)</f>
        <v>0</v>
      </c>
      <c r="R179" s="243" t="s">
        <v>196</v>
      </c>
      <c r="S179" s="243" t="s">
        <v>138</v>
      </c>
      <c r="T179" s="244" t="s">
        <v>138</v>
      </c>
      <c r="U179" s="225">
        <v>0.32</v>
      </c>
      <c r="V179" s="225">
        <f>ROUND(E179*U179,2)</f>
        <v>63.53</v>
      </c>
      <c r="W179" s="225"/>
      <c r="X179" s="225" t="s">
        <v>139</v>
      </c>
      <c r="Y179" s="225" t="s">
        <v>140</v>
      </c>
      <c r="Z179" s="215"/>
      <c r="AA179" s="215"/>
      <c r="AB179" s="215"/>
      <c r="AC179" s="215"/>
      <c r="AD179" s="215"/>
      <c r="AE179" s="215"/>
      <c r="AF179" s="215"/>
      <c r="AG179" s="215" t="s">
        <v>141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">
      <c r="A180" s="222"/>
      <c r="B180" s="223"/>
      <c r="C180" s="259" t="s">
        <v>317</v>
      </c>
      <c r="D180" s="226"/>
      <c r="E180" s="227"/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145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">
      <c r="A181" s="222"/>
      <c r="B181" s="223"/>
      <c r="C181" s="259" t="s">
        <v>318</v>
      </c>
      <c r="D181" s="226"/>
      <c r="E181" s="227">
        <v>52.188000000000002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145</v>
      </c>
      <c r="AH181" s="215">
        <v>5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">
      <c r="A182" s="222"/>
      <c r="B182" s="223"/>
      <c r="C182" s="259" t="s">
        <v>319</v>
      </c>
      <c r="D182" s="226"/>
      <c r="E182" s="227"/>
      <c r="F182" s="225"/>
      <c r="G182" s="225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145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">
      <c r="A183" s="222"/>
      <c r="B183" s="223"/>
      <c r="C183" s="259" t="s">
        <v>314</v>
      </c>
      <c r="D183" s="226"/>
      <c r="E183" s="227">
        <v>146.33359999999999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145</v>
      </c>
      <c r="AH183" s="215">
        <v>5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ht="22.5" outlineLevel="3" x14ac:dyDescent="0.2">
      <c r="A184" s="222"/>
      <c r="B184" s="223"/>
      <c r="C184" s="259" t="s">
        <v>320</v>
      </c>
      <c r="D184" s="226"/>
      <c r="E184" s="227"/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145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1" x14ac:dyDescent="0.2">
      <c r="A185" s="238">
        <v>29</v>
      </c>
      <c r="B185" s="239" t="s">
        <v>321</v>
      </c>
      <c r="C185" s="257" t="s">
        <v>322</v>
      </c>
      <c r="D185" s="240" t="s">
        <v>151</v>
      </c>
      <c r="E185" s="241">
        <v>111.42</v>
      </c>
      <c r="F185" s="242"/>
      <c r="G185" s="243">
        <f>ROUND(E185*F185,2)</f>
        <v>0</v>
      </c>
      <c r="H185" s="242"/>
      <c r="I185" s="243">
        <f>ROUND(E185*H185,2)</f>
        <v>0</v>
      </c>
      <c r="J185" s="242"/>
      <c r="K185" s="243">
        <f>ROUND(E185*J185,2)</f>
        <v>0</v>
      </c>
      <c r="L185" s="243">
        <v>21</v>
      </c>
      <c r="M185" s="243">
        <f>G185*(1+L185/100)</f>
        <v>0</v>
      </c>
      <c r="N185" s="241">
        <v>4.0000000000000002E-4</v>
      </c>
      <c r="O185" s="241">
        <f>ROUND(E185*N185,2)</f>
        <v>0.04</v>
      </c>
      <c r="P185" s="241">
        <v>0</v>
      </c>
      <c r="Q185" s="241">
        <f>ROUND(E185*P185,2)</f>
        <v>0</v>
      </c>
      <c r="R185" s="243" t="s">
        <v>196</v>
      </c>
      <c r="S185" s="243" t="s">
        <v>138</v>
      </c>
      <c r="T185" s="244" t="s">
        <v>138</v>
      </c>
      <c r="U185" s="225">
        <v>0.2014</v>
      </c>
      <c r="V185" s="225">
        <f>ROUND(E185*U185,2)</f>
        <v>22.44</v>
      </c>
      <c r="W185" s="225"/>
      <c r="X185" s="225" t="s">
        <v>139</v>
      </c>
      <c r="Y185" s="225" t="s">
        <v>140</v>
      </c>
      <c r="Z185" s="215"/>
      <c r="AA185" s="215"/>
      <c r="AB185" s="215"/>
      <c r="AC185" s="215"/>
      <c r="AD185" s="215"/>
      <c r="AE185" s="215"/>
      <c r="AF185" s="215"/>
      <c r="AG185" s="215" t="s">
        <v>141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">
      <c r="A186" s="222"/>
      <c r="B186" s="223"/>
      <c r="C186" s="259" t="s">
        <v>317</v>
      </c>
      <c r="D186" s="226"/>
      <c r="E186" s="227"/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145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22"/>
      <c r="B187" s="223"/>
      <c r="C187" s="259" t="s">
        <v>323</v>
      </c>
      <c r="D187" s="226"/>
      <c r="E187" s="227">
        <v>8.19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145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22"/>
      <c r="B188" s="223"/>
      <c r="C188" s="259" t="s">
        <v>324</v>
      </c>
      <c r="D188" s="226"/>
      <c r="E188" s="227">
        <v>13.7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145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">
      <c r="A189" s="222"/>
      <c r="B189" s="223"/>
      <c r="C189" s="259" t="s">
        <v>325</v>
      </c>
      <c r="D189" s="226"/>
      <c r="E189" s="227">
        <v>26.12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145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3" x14ac:dyDescent="0.2">
      <c r="A190" s="222"/>
      <c r="B190" s="223"/>
      <c r="C190" s="259" t="s">
        <v>326</v>
      </c>
      <c r="D190" s="226"/>
      <c r="E190" s="227">
        <v>6.28</v>
      </c>
      <c r="F190" s="225"/>
      <c r="G190" s="22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145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3" x14ac:dyDescent="0.2">
      <c r="A191" s="222"/>
      <c r="B191" s="223"/>
      <c r="C191" s="259" t="s">
        <v>327</v>
      </c>
      <c r="D191" s="226"/>
      <c r="E191" s="227">
        <v>17.7</v>
      </c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145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3" x14ac:dyDescent="0.2">
      <c r="A192" s="222"/>
      <c r="B192" s="223"/>
      <c r="C192" s="259" t="s">
        <v>328</v>
      </c>
      <c r="D192" s="226"/>
      <c r="E192" s="227">
        <v>16.3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145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3" x14ac:dyDescent="0.2">
      <c r="A193" s="222"/>
      <c r="B193" s="223"/>
      <c r="C193" s="259" t="s">
        <v>329</v>
      </c>
      <c r="D193" s="226"/>
      <c r="E193" s="227">
        <v>6.24</v>
      </c>
      <c r="F193" s="225"/>
      <c r="G193" s="22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145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3" x14ac:dyDescent="0.2">
      <c r="A194" s="222"/>
      <c r="B194" s="223"/>
      <c r="C194" s="259" t="s">
        <v>330</v>
      </c>
      <c r="D194" s="226"/>
      <c r="E194" s="227">
        <v>7.15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145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">
      <c r="A195" s="222"/>
      <c r="B195" s="223"/>
      <c r="C195" s="259" t="s">
        <v>331</v>
      </c>
      <c r="D195" s="226"/>
      <c r="E195" s="227">
        <v>3.51</v>
      </c>
      <c r="F195" s="225"/>
      <c r="G195" s="22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145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3" x14ac:dyDescent="0.2">
      <c r="A196" s="222"/>
      <c r="B196" s="223"/>
      <c r="C196" s="259" t="s">
        <v>332</v>
      </c>
      <c r="D196" s="226"/>
      <c r="E196" s="227">
        <v>6.23</v>
      </c>
      <c r="F196" s="225"/>
      <c r="G196" s="225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145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1" x14ac:dyDescent="0.2">
      <c r="A197" s="238">
        <v>30</v>
      </c>
      <c r="B197" s="239" t="s">
        <v>333</v>
      </c>
      <c r="C197" s="257" t="s">
        <v>334</v>
      </c>
      <c r="D197" s="240" t="s">
        <v>151</v>
      </c>
      <c r="E197" s="241">
        <v>44.87</v>
      </c>
      <c r="F197" s="242"/>
      <c r="G197" s="243">
        <f>ROUND(E197*F197,2)</f>
        <v>0</v>
      </c>
      <c r="H197" s="242"/>
      <c r="I197" s="243">
        <f>ROUND(E197*H197,2)</f>
        <v>0</v>
      </c>
      <c r="J197" s="242"/>
      <c r="K197" s="243">
        <f>ROUND(E197*J197,2)</f>
        <v>0</v>
      </c>
      <c r="L197" s="243">
        <v>21</v>
      </c>
      <c r="M197" s="243">
        <f>G197*(1+L197/100)</f>
        <v>0</v>
      </c>
      <c r="N197" s="241">
        <v>1.6000000000000001E-3</v>
      </c>
      <c r="O197" s="241">
        <f>ROUND(E197*N197,2)</f>
        <v>7.0000000000000007E-2</v>
      </c>
      <c r="P197" s="241">
        <v>0</v>
      </c>
      <c r="Q197" s="241">
        <f>ROUND(E197*P197,2)</f>
        <v>0</v>
      </c>
      <c r="R197" s="243" t="s">
        <v>196</v>
      </c>
      <c r="S197" s="243" t="s">
        <v>138</v>
      </c>
      <c r="T197" s="244" t="s">
        <v>138</v>
      </c>
      <c r="U197" s="225">
        <v>0.21199999999999999</v>
      </c>
      <c r="V197" s="225">
        <f>ROUND(E197*U197,2)</f>
        <v>9.51</v>
      </c>
      <c r="W197" s="225"/>
      <c r="X197" s="225" t="s">
        <v>139</v>
      </c>
      <c r="Y197" s="225" t="s">
        <v>140</v>
      </c>
      <c r="Z197" s="215"/>
      <c r="AA197" s="215"/>
      <c r="AB197" s="215"/>
      <c r="AC197" s="215"/>
      <c r="AD197" s="215"/>
      <c r="AE197" s="215"/>
      <c r="AF197" s="215"/>
      <c r="AG197" s="215" t="s">
        <v>141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2" x14ac:dyDescent="0.2">
      <c r="A198" s="222"/>
      <c r="B198" s="223"/>
      <c r="C198" s="259" t="s">
        <v>335</v>
      </c>
      <c r="D198" s="226"/>
      <c r="E198" s="227">
        <v>44.87</v>
      </c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145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1" x14ac:dyDescent="0.2">
      <c r="A199" s="238">
        <v>31</v>
      </c>
      <c r="B199" s="239" t="s">
        <v>336</v>
      </c>
      <c r="C199" s="257" t="s">
        <v>337</v>
      </c>
      <c r="D199" s="240" t="s">
        <v>269</v>
      </c>
      <c r="E199" s="241">
        <v>87.800160000000005</v>
      </c>
      <c r="F199" s="242"/>
      <c r="G199" s="243">
        <f>ROUND(E199*F199,2)</f>
        <v>0</v>
      </c>
      <c r="H199" s="242"/>
      <c r="I199" s="243">
        <f>ROUND(E199*H199,2)</f>
        <v>0</v>
      </c>
      <c r="J199" s="242"/>
      <c r="K199" s="243">
        <f>ROUND(E199*J199,2)</f>
        <v>0</v>
      </c>
      <c r="L199" s="243">
        <v>21</v>
      </c>
      <c r="M199" s="243">
        <f>G199*(1+L199/100)</f>
        <v>0</v>
      </c>
      <c r="N199" s="241">
        <v>1E-3</v>
      </c>
      <c r="O199" s="241">
        <f>ROUND(E199*N199,2)</f>
        <v>0.09</v>
      </c>
      <c r="P199" s="241">
        <v>0</v>
      </c>
      <c r="Q199" s="241">
        <f>ROUND(E199*P199,2)</f>
        <v>0</v>
      </c>
      <c r="R199" s="243" t="s">
        <v>270</v>
      </c>
      <c r="S199" s="243" t="s">
        <v>138</v>
      </c>
      <c r="T199" s="244" t="s">
        <v>138</v>
      </c>
      <c r="U199" s="225">
        <v>0</v>
      </c>
      <c r="V199" s="225">
        <f>ROUND(E199*U199,2)</f>
        <v>0</v>
      </c>
      <c r="W199" s="225"/>
      <c r="X199" s="225" t="s">
        <v>271</v>
      </c>
      <c r="Y199" s="225" t="s">
        <v>140</v>
      </c>
      <c r="Z199" s="215"/>
      <c r="AA199" s="215"/>
      <c r="AB199" s="215"/>
      <c r="AC199" s="215"/>
      <c r="AD199" s="215"/>
      <c r="AE199" s="215"/>
      <c r="AF199" s="215"/>
      <c r="AG199" s="215" t="s">
        <v>272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">
      <c r="A200" s="222"/>
      <c r="B200" s="223"/>
      <c r="C200" s="259" t="s">
        <v>338</v>
      </c>
      <c r="D200" s="226"/>
      <c r="E200" s="227"/>
      <c r="F200" s="225"/>
      <c r="G200" s="225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145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">
      <c r="A201" s="222"/>
      <c r="B201" s="223"/>
      <c r="C201" s="259" t="s">
        <v>339</v>
      </c>
      <c r="D201" s="226"/>
      <c r="E201" s="227">
        <v>87.800160000000005</v>
      </c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5"/>
      <c r="AA201" s="215"/>
      <c r="AB201" s="215"/>
      <c r="AC201" s="215"/>
      <c r="AD201" s="215"/>
      <c r="AE201" s="215"/>
      <c r="AF201" s="215"/>
      <c r="AG201" s="215" t="s">
        <v>145</v>
      </c>
      <c r="AH201" s="215">
        <v>5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x14ac:dyDescent="0.2">
      <c r="A202" s="231" t="s">
        <v>132</v>
      </c>
      <c r="B202" s="232" t="s">
        <v>68</v>
      </c>
      <c r="C202" s="256" t="s">
        <v>69</v>
      </c>
      <c r="D202" s="233"/>
      <c r="E202" s="234"/>
      <c r="F202" s="235"/>
      <c r="G202" s="235">
        <f>SUMIF(AG203:AG211,"&lt;&gt;NOR",G203:G211)</f>
        <v>0</v>
      </c>
      <c r="H202" s="235"/>
      <c r="I202" s="235">
        <f>SUM(I203:I211)</f>
        <v>0</v>
      </c>
      <c r="J202" s="235"/>
      <c r="K202" s="235">
        <f>SUM(K203:K211)</f>
        <v>0</v>
      </c>
      <c r="L202" s="235"/>
      <c r="M202" s="235">
        <f>SUM(M203:M211)</f>
        <v>0</v>
      </c>
      <c r="N202" s="234"/>
      <c r="O202" s="234">
        <f>SUM(O203:O211)</f>
        <v>11.91</v>
      </c>
      <c r="P202" s="234"/>
      <c r="Q202" s="234">
        <f>SUM(Q203:Q211)</f>
        <v>0</v>
      </c>
      <c r="R202" s="235"/>
      <c r="S202" s="235"/>
      <c r="T202" s="236"/>
      <c r="U202" s="230"/>
      <c r="V202" s="230">
        <f>SUM(V203:V211)</f>
        <v>20.200000000000003</v>
      </c>
      <c r="W202" s="230"/>
      <c r="X202" s="230"/>
      <c r="Y202" s="230"/>
      <c r="AG202" t="s">
        <v>133</v>
      </c>
    </row>
    <row r="203" spans="1:60" ht="22.5" outlineLevel="1" x14ac:dyDescent="0.2">
      <c r="A203" s="238">
        <v>32</v>
      </c>
      <c r="B203" s="239" t="s">
        <v>340</v>
      </c>
      <c r="C203" s="257" t="s">
        <v>341</v>
      </c>
      <c r="D203" s="240" t="s">
        <v>136</v>
      </c>
      <c r="E203" s="241">
        <v>37.799999999999997</v>
      </c>
      <c r="F203" s="242"/>
      <c r="G203" s="243">
        <f>ROUND(E203*F203,2)</f>
        <v>0</v>
      </c>
      <c r="H203" s="242"/>
      <c r="I203" s="243">
        <f>ROUND(E203*H203,2)</f>
        <v>0</v>
      </c>
      <c r="J203" s="242"/>
      <c r="K203" s="243">
        <f>ROUND(E203*J203,2)</f>
        <v>0</v>
      </c>
      <c r="L203" s="243">
        <v>21</v>
      </c>
      <c r="M203" s="243">
        <f>G203*(1+L203/100)</f>
        <v>0</v>
      </c>
      <c r="N203" s="241">
        <v>0.23</v>
      </c>
      <c r="O203" s="241">
        <f>ROUND(E203*N203,2)</f>
        <v>8.69</v>
      </c>
      <c r="P203" s="241">
        <v>0</v>
      </c>
      <c r="Q203" s="241">
        <f>ROUND(E203*P203,2)</f>
        <v>0</v>
      </c>
      <c r="R203" s="243" t="s">
        <v>137</v>
      </c>
      <c r="S203" s="243" t="s">
        <v>138</v>
      </c>
      <c r="T203" s="244" t="s">
        <v>138</v>
      </c>
      <c r="U203" s="225">
        <v>2.3E-2</v>
      </c>
      <c r="V203" s="225">
        <f>ROUND(E203*U203,2)</f>
        <v>0.87</v>
      </c>
      <c r="W203" s="225"/>
      <c r="X203" s="225" t="s">
        <v>139</v>
      </c>
      <c r="Y203" s="225" t="s">
        <v>140</v>
      </c>
      <c r="Z203" s="215"/>
      <c r="AA203" s="215"/>
      <c r="AB203" s="215"/>
      <c r="AC203" s="215"/>
      <c r="AD203" s="215"/>
      <c r="AE203" s="215"/>
      <c r="AF203" s="215"/>
      <c r="AG203" s="215" t="s">
        <v>141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2" x14ac:dyDescent="0.2">
      <c r="A204" s="222"/>
      <c r="B204" s="223"/>
      <c r="C204" s="259" t="s">
        <v>342</v>
      </c>
      <c r="D204" s="226"/>
      <c r="E204" s="227"/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145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">
      <c r="A205" s="222"/>
      <c r="B205" s="223"/>
      <c r="C205" s="259" t="s">
        <v>343</v>
      </c>
      <c r="D205" s="226"/>
      <c r="E205" s="227">
        <v>37.799999999999997</v>
      </c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145</v>
      </c>
      <c r="AH205" s="215">
        <v>5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38">
        <v>33</v>
      </c>
      <c r="B206" s="239" t="s">
        <v>344</v>
      </c>
      <c r="C206" s="257" t="s">
        <v>345</v>
      </c>
      <c r="D206" s="240" t="s">
        <v>136</v>
      </c>
      <c r="E206" s="241">
        <v>37.799999999999997</v>
      </c>
      <c r="F206" s="242"/>
      <c r="G206" s="243">
        <f>ROUND(E206*F206,2)</f>
        <v>0</v>
      </c>
      <c r="H206" s="242"/>
      <c r="I206" s="243">
        <f>ROUND(E206*H206,2)</f>
        <v>0</v>
      </c>
      <c r="J206" s="242"/>
      <c r="K206" s="243">
        <f>ROUND(E206*J206,2)</f>
        <v>0</v>
      </c>
      <c r="L206" s="243">
        <v>21</v>
      </c>
      <c r="M206" s="243">
        <f>G206*(1+L206/100)</f>
        <v>0</v>
      </c>
      <c r="N206" s="241">
        <v>7.3899999999999993E-2</v>
      </c>
      <c r="O206" s="241">
        <f>ROUND(E206*N206,2)</f>
        <v>2.79</v>
      </c>
      <c r="P206" s="241">
        <v>0</v>
      </c>
      <c r="Q206" s="241">
        <f>ROUND(E206*P206,2)</f>
        <v>0</v>
      </c>
      <c r="R206" s="243" t="s">
        <v>137</v>
      </c>
      <c r="S206" s="243" t="s">
        <v>138</v>
      </c>
      <c r="T206" s="244" t="s">
        <v>138</v>
      </c>
      <c r="U206" s="225">
        <v>0.45200000000000001</v>
      </c>
      <c r="V206" s="225">
        <f>ROUND(E206*U206,2)</f>
        <v>17.09</v>
      </c>
      <c r="W206" s="225"/>
      <c r="X206" s="225" t="s">
        <v>139</v>
      </c>
      <c r="Y206" s="225" t="s">
        <v>140</v>
      </c>
      <c r="Z206" s="215"/>
      <c r="AA206" s="215"/>
      <c r="AB206" s="215"/>
      <c r="AC206" s="215"/>
      <c r="AD206" s="215"/>
      <c r="AE206" s="215"/>
      <c r="AF206" s="215"/>
      <c r="AG206" s="215" t="s">
        <v>141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2" x14ac:dyDescent="0.2">
      <c r="A207" s="222"/>
      <c r="B207" s="223"/>
      <c r="C207" s="258" t="s">
        <v>346</v>
      </c>
      <c r="D207" s="245"/>
      <c r="E207" s="245"/>
      <c r="F207" s="245"/>
      <c r="G207" s="245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5"/>
      <c r="AA207" s="215"/>
      <c r="AB207" s="215"/>
      <c r="AC207" s="215"/>
      <c r="AD207" s="215"/>
      <c r="AE207" s="215"/>
      <c r="AF207" s="215"/>
      <c r="AG207" s="215" t="s">
        <v>143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46" t="str">
        <f>C207</f>
        <v>s provedením lože z kameniva drceného, s vyplněním spár, s dvojitým hutněním a se smetením přebytečného materiálu na krajnici. S dodáním hmot pro lože a výplň spár.</v>
      </c>
      <c r="BB207" s="215"/>
      <c r="BC207" s="215"/>
      <c r="BD207" s="215"/>
      <c r="BE207" s="215"/>
      <c r="BF207" s="215"/>
      <c r="BG207" s="215"/>
      <c r="BH207" s="215"/>
    </row>
    <row r="208" spans="1:60" outlineLevel="2" x14ac:dyDescent="0.2">
      <c r="A208" s="222"/>
      <c r="B208" s="223"/>
      <c r="C208" s="259" t="s">
        <v>148</v>
      </c>
      <c r="D208" s="226"/>
      <c r="E208" s="227">
        <v>37.799999999999997</v>
      </c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145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1" x14ac:dyDescent="0.2">
      <c r="A209" s="238">
        <v>34</v>
      </c>
      <c r="B209" s="239" t="s">
        <v>347</v>
      </c>
      <c r="C209" s="257" t="s">
        <v>348</v>
      </c>
      <c r="D209" s="240" t="s">
        <v>136</v>
      </c>
      <c r="E209" s="241">
        <v>5.97</v>
      </c>
      <c r="F209" s="242"/>
      <c r="G209" s="243">
        <f>ROUND(E209*F209,2)</f>
        <v>0</v>
      </c>
      <c r="H209" s="242"/>
      <c r="I209" s="243">
        <f>ROUND(E209*H209,2)</f>
        <v>0</v>
      </c>
      <c r="J209" s="242"/>
      <c r="K209" s="243">
        <f>ROUND(E209*J209,2)</f>
        <v>0</v>
      </c>
      <c r="L209" s="243">
        <v>21</v>
      </c>
      <c r="M209" s="243">
        <f>G209*(1+L209/100)</f>
        <v>0</v>
      </c>
      <c r="N209" s="241">
        <v>7.1999999999999995E-2</v>
      </c>
      <c r="O209" s="241">
        <f>ROUND(E209*N209,2)</f>
        <v>0.43</v>
      </c>
      <c r="P209" s="241">
        <v>0</v>
      </c>
      <c r="Q209" s="241">
        <f>ROUND(E209*P209,2)</f>
        <v>0</v>
      </c>
      <c r="R209" s="243" t="s">
        <v>137</v>
      </c>
      <c r="S209" s="243" t="s">
        <v>138</v>
      </c>
      <c r="T209" s="244" t="s">
        <v>138</v>
      </c>
      <c r="U209" s="225">
        <v>0.375</v>
      </c>
      <c r="V209" s="225">
        <f>ROUND(E209*U209,2)</f>
        <v>2.2400000000000002</v>
      </c>
      <c r="W209" s="225"/>
      <c r="X209" s="225" t="s">
        <v>139</v>
      </c>
      <c r="Y209" s="225" t="s">
        <v>140</v>
      </c>
      <c r="Z209" s="215"/>
      <c r="AA209" s="215"/>
      <c r="AB209" s="215"/>
      <c r="AC209" s="215"/>
      <c r="AD209" s="215"/>
      <c r="AE209" s="215"/>
      <c r="AF209" s="215"/>
      <c r="AG209" s="215" t="s">
        <v>141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ht="22.5" outlineLevel="2" x14ac:dyDescent="0.2">
      <c r="A210" s="222"/>
      <c r="B210" s="223"/>
      <c r="C210" s="258" t="s">
        <v>349</v>
      </c>
      <c r="D210" s="245"/>
      <c r="E210" s="245"/>
      <c r="F210" s="245"/>
      <c r="G210" s="245"/>
      <c r="H210" s="225"/>
      <c r="I210" s="225"/>
      <c r="J210" s="225"/>
      <c r="K210" s="225"/>
      <c r="L210" s="225"/>
      <c r="M210" s="225"/>
      <c r="N210" s="224"/>
      <c r="O210" s="224"/>
      <c r="P210" s="224"/>
      <c r="Q210" s="224"/>
      <c r="R210" s="225"/>
      <c r="S210" s="225"/>
      <c r="T210" s="225"/>
      <c r="U210" s="225"/>
      <c r="V210" s="225"/>
      <c r="W210" s="225"/>
      <c r="X210" s="225"/>
      <c r="Y210" s="225"/>
      <c r="Z210" s="215"/>
      <c r="AA210" s="215"/>
      <c r="AB210" s="215"/>
      <c r="AC210" s="215"/>
      <c r="AD210" s="215"/>
      <c r="AE210" s="215"/>
      <c r="AF210" s="215"/>
      <c r="AG210" s="215" t="s">
        <v>143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46" t="str">
        <f>C210</f>
        <v>komunikací pro pěší, z dlaždic betonových a teracových, do velikosti dlaždic 0,25 m2, s provedením lože do tl. 30 mm, s vyplněním spár a se smetením přebytečného materiálu na vzdálenost do 3 m</v>
      </c>
      <c r="BB210" s="215"/>
      <c r="BC210" s="215"/>
      <c r="BD210" s="215"/>
      <c r="BE210" s="215"/>
      <c r="BF210" s="215"/>
      <c r="BG210" s="215"/>
      <c r="BH210" s="215"/>
    </row>
    <row r="211" spans="1:60" outlineLevel="2" x14ac:dyDescent="0.2">
      <c r="A211" s="222"/>
      <c r="B211" s="223"/>
      <c r="C211" s="259" t="s">
        <v>144</v>
      </c>
      <c r="D211" s="226"/>
      <c r="E211" s="227">
        <v>5.97</v>
      </c>
      <c r="F211" s="225"/>
      <c r="G211" s="225"/>
      <c r="H211" s="225"/>
      <c r="I211" s="225"/>
      <c r="J211" s="225"/>
      <c r="K211" s="225"/>
      <c r="L211" s="225"/>
      <c r="M211" s="225"/>
      <c r="N211" s="224"/>
      <c r="O211" s="224"/>
      <c r="P211" s="224"/>
      <c r="Q211" s="224"/>
      <c r="R211" s="225"/>
      <c r="S211" s="225"/>
      <c r="T211" s="225"/>
      <c r="U211" s="225"/>
      <c r="V211" s="225"/>
      <c r="W211" s="225"/>
      <c r="X211" s="225"/>
      <c r="Y211" s="225"/>
      <c r="Z211" s="215"/>
      <c r="AA211" s="215"/>
      <c r="AB211" s="215"/>
      <c r="AC211" s="215"/>
      <c r="AD211" s="215"/>
      <c r="AE211" s="215"/>
      <c r="AF211" s="215"/>
      <c r="AG211" s="215" t="s">
        <v>145</v>
      </c>
      <c r="AH211" s="215">
        <v>0</v>
      </c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x14ac:dyDescent="0.2">
      <c r="A212" s="231" t="s">
        <v>132</v>
      </c>
      <c r="B212" s="232" t="s">
        <v>70</v>
      </c>
      <c r="C212" s="256" t="s">
        <v>71</v>
      </c>
      <c r="D212" s="233"/>
      <c r="E212" s="234"/>
      <c r="F212" s="235"/>
      <c r="G212" s="235">
        <f>SUMIF(AG213:AG269,"&lt;&gt;NOR",G213:G269)</f>
        <v>0</v>
      </c>
      <c r="H212" s="235"/>
      <c r="I212" s="235">
        <f>SUM(I213:I269)</f>
        <v>0</v>
      </c>
      <c r="J212" s="235"/>
      <c r="K212" s="235">
        <f>SUM(K213:K269)</f>
        <v>0</v>
      </c>
      <c r="L212" s="235"/>
      <c r="M212" s="235">
        <f>SUM(M213:M269)</f>
        <v>0</v>
      </c>
      <c r="N212" s="234"/>
      <c r="O212" s="234">
        <f>SUM(O213:O269)</f>
        <v>11.08</v>
      </c>
      <c r="P212" s="234"/>
      <c r="Q212" s="234">
        <f>SUM(Q213:Q269)</f>
        <v>0</v>
      </c>
      <c r="R212" s="235"/>
      <c r="S212" s="235"/>
      <c r="T212" s="236"/>
      <c r="U212" s="230"/>
      <c r="V212" s="230">
        <f>SUM(V213:V269)</f>
        <v>206.75</v>
      </c>
      <c r="W212" s="230"/>
      <c r="X212" s="230"/>
      <c r="Y212" s="230"/>
      <c r="AG212" t="s">
        <v>133</v>
      </c>
    </row>
    <row r="213" spans="1:60" outlineLevel="1" x14ac:dyDescent="0.2">
      <c r="A213" s="238">
        <v>35</v>
      </c>
      <c r="B213" s="239" t="s">
        <v>350</v>
      </c>
      <c r="C213" s="257" t="s">
        <v>351</v>
      </c>
      <c r="D213" s="240" t="s">
        <v>136</v>
      </c>
      <c r="E213" s="241">
        <v>16.941800000000001</v>
      </c>
      <c r="F213" s="242"/>
      <c r="G213" s="243">
        <f>ROUND(E213*F213,2)</f>
        <v>0</v>
      </c>
      <c r="H213" s="242"/>
      <c r="I213" s="243">
        <f>ROUND(E213*H213,2)</f>
        <v>0</v>
      </c>
      <c r="J213" s="242"/>
      <c r="K213" s="243">
        <f>ROUND(E213*J213,2)</f>
        <v>0</v>
      </c>
      <c r="L213" s="243">
        <v>21</v>
      </c>
      <c r="M213" s="243">
        <f>G213*(1+L213/100)</f>
        <v>0</v>
      </c>
      <c r="N213" s="241">
        <v>5.4900000000000001E-3</v>
      </c>
      <c r="O213" s="241">
        <f>ROUND(E213*N213,2)</f>
        <v>0.09</v>
      </c>
      <c r="P213" s="241">
        <v>0</v>
      </c>
      <c r="Q213" s="241">
        <f>ROUND(E213*P213,2)</f>
        <v>0</v>
      </c>
      <c r="R213" s="243" t="s">
        <v>352</v>
      </c>
      <c r="S213" s="243" t="s">
        <v>138</v>
      </c>
      <c r="T213" s="244" t="s">
        <v>138</v>
      </c>
      <c r="U213" s="225">
        <v>0.13600000000000001</v>
      </c>
      <c r="V213" s="225">
        <f>ROUND(E213*U213,2)</f>
        <v>2.2999999999999998</v>
      </c>
      <c r="W213" s="225"/>
      <c r="X213" s="225" t="s">
        <v>139</v>
      </c>
      <c r="Y213" s="225" t="s">
        <v>140</v>
      </c>
      <c r="Z213" s="215"/>
      <c r="AA213" s="215"/>
      <c r="AB213" s="215"/>
      <c r="AC213" s="215"/>
      <c r="AD213" s="215"/>
      <c r="AE213" s="215"/>
      <c r="AF213" s="215"/>
      <c r="AG213" s="215" t="s">
        <v>141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">
      <c r="A214" s="222"/>
      <c r="B214" s="223"/>
      <c r="C214" s="258" t="s">
        <v>353</v>
      </c>
      <c r="D214" s="245"/>
      <c r="E214" s="245"/>
      <c r="F214" s="245"/>
      <c r="G214" s="24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5"/>
      <c r="AA214" s="215"/>
      <c r="AB214" s="215"/>
      <c r="AC214" s="215"/>
      <c r="AD214" s="215"/>
      <c r="AE214" s="215"/>
      <c r="AF214" s="215"/>
      <c r="AG214" s="215" t="s">
        <v>143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2" x14ac:dyDescent="0.2">
      <c r="A215" s="222"/>
      <c r="B215" s="223"/>
      <c r="C215" s="260" t="s">
        <v>354</v>
      </c>
      <c r="D215" s="247"/>
      <c r="E215" s="247"/>
      <c r="F215" s="247"/>
      <c r="G215" s="247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5"/>
      <c r="AA215" s="215"/>
      <c r="AB215" s="215"/>
      <c r="AC215" s="215"/>
      <c r="AD215" s="215"/>
      <c r="AE215" s="215"/>
      <c r="AF215" s="215"/>
      <c r="AG215" s="215" t="s">
        <v>193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2" x14ac:dyDescent="0.2">
      <c r="A216" s="222"/>
      <c r="B216" s="223"/>
      <c r="C216" s="259" t="s">
        <v>355</v>
      </c>
      <c r="D216" s="226"/>
      <c r="E216" s="227"/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145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">
      <c r="A217" s="222"/>
      <c r="B217" s="223"/>
      <c r="C217" s="259" t="s">
        <v>356</v>
      </c>
      <c r="D217" s="226"/>
      <c r="E217" s="227">
        <v>16.941800000000001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145</v>
      </c>
      <c r="AH217" s="215">
        <v>5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ht="22.5" outlineLevel="1" x14ac:dyDescent="0.2">
      <c r="A218" s="238">
        <v>36</v>
      </c>
      <c r="B218" s="239" t="s">
        <v>357</v>
      </c>
      <c r="C218" s="257" t="s">
        <v>358</v>
      </c>
      <c r="D218" s="240" t="s">
        <v>136</v>
      </c>
      <c r="E218" s="241">
        <v>5.0825399999999998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21</v>
      </c>
      <c r="M218" s="243">
        <f>G218*(1+L218/100)</f>
        <v>0</v>
      </c>
      <c r="N218" s="241">
        <v>3.175E-2</v>
      </c>
      <c r="O218" s="241">
        <f>ROUND(E218*N218,2)</f>
        <v>0.16</v>
      </c>
      <c r="P218" s="241">
        <v>0</v>
      </c>
      <c r="Q218" s="241">
        <f>ROUND(E218*P218,2)</f>
        <v>0</v>
      </c>
      <c r="R218" s="243" t="s">
        <v>352</v>
      </c>
      <c r="S218" s="243" t="s">
        <v>138</v>
      </c>
      <c r="T218" s="244" t="s">
        <v>138</v>
      </c>
      <c r="U218" s="225">
        <v>0.53644999999999998</v>
      </c>
      <c r="V218" s="225">
        <f>ROUND(E218*U218,2)</f>
        <v>2.73</v>
      </c>
      <c r="W218" s="225"/>
      <c r="X218" s="225" t="s">
        <v>139</v>
      </c>
      <c r="Y218" s="225" t="s">
        <v>140</v>
      </c>
      <c r="Z218" s="215"/>
      <c r="AA218" s="215"/>
      <c r="AB218" s="215"/>
      <c r="AC218" s="215"/>
      <c r="AD218" s="215"/>
      <c r="AE218" s="215"/>
      <c r="AF218" s="215"/>
      <c r="AG218" s="215" t="s">
        <v>141</v>
      </c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2" x14ac:dyDescent="0.2">
      <c r="A219" s="222"/>
      <c r="B219" s="223"/>
      <c r="C219" s="258" t="s">
        <v>353</v>
      </c>
      <c r="D219" s="245"/>
      <c r="E219" s="245"/>
      <c r="F219" s="245"/>
      <c r="G219" s="245"/>
      <c r="H219" s="225"/>
      <c r="I219" s="225"/>
      <c r="J219" s="225"/>
      <c r="K219" s="225"/>
      <c r="L219" s="225"/>
      <c r="M219" s="225"/>
      <c r="N219" s="224"/>
      <c r="O219" s="224"/>
      <c r="P219" s="224"/>
      <c r="Q219" s="224"/>
      <c r="R219" s="225"/>
      <c r="S219" s="225"/>
      <c r="T219" s="225"/>
      <c r="U219" s="225"/>
      <c r="V219" s="225"/>
      <c r="W219" s="225"/>
      <c r="X219" s="225"/>
      <c r="Y219" s="225"/>
      <c r="Z219" s="215"/>
      <c r="AA219" s="215"/>
      <c r="AB219" s="215"/>
      <c r="AC219" s="215"/>
      <c r="AD219" s="215"/>
      <c r="AE219" s="215"/>
      <c r="AF219" s="215"/>
      <c r="AG219" s="215" t="s">
        <v>143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">
      <c r="A220" s="222"/>
      <c r="B220" s="223"/>
      <c r="C220" s="259" t="s">
        <v>359</v>
      </c>
      <c r="D220" s="226"/>
      <c r="E220" s="227"/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145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3" x14ac:dyDescent="0.2">
      <c r="A221" s="222"/>
      <c r="B221" s="223"/>
      <c r="C221" s="259" t="s">
        <v>360</v>
      </c>
      <c r="D221" s="226"/>
      <c r="E221" s="227">
        <v>5.0825399999999998</v>
      </c>
      <c r="F221" s="225"/>
      <c r="G221" s="22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25"/>
      <c r="Z221" s="215"/>
      <c r="AA221" s="215"/>
      <c r="AB221" s="215"/>
      <c r="AC221" s="215"/>
      <c r="AD221" s="215"/>
      <c r="AE221" s="215"/>
      <c r="AF221" s="215"/>
      <c r="AG221" s="215" t="s">
        <v>145</v>
      </c>
      <c r="AH221" s="215">
        <v>5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ht="22.5" outlineLevel="1" x14ac:dyDescent="0.2">
      <c r="A222" s="238">
        <v>37</v>
      </c>
      <c r="B222" s="239" t="s">
        <v>361</v>
      </c>
      <c r="C222" s="257" t="s">
        <v>362</v>
      </c>
      <c r="D222" s="240" t="s">
        <v>136</v>
      </c>
      <c r="E222" s="241">
        <v>16.941800000000001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1">
        <v>3.175E-2</v>
      </c>
      <c r="O222" s="241">
        <f>ROUND(E222*N222,2)</f>
        <v>0.54</v>
      </c>
      <c r="P222" s="241">
        <v>0</v>
      </c>
      <c r="Q222" s="241">
        <f>ROUND(E222*P222,2)</f>
        <v>0</v>
      </c>
      <c r="R222" s="243" t="s">
        <v>352</v>
      </c>
      <c r="S222" s="243" t="s">
        <v>138</v>
      </c>
      <c r="T222" s="244" t="s">
        <v>138</v>
      </c>
      <c r="U222" s="225">
        <v>0.53644999999999998</v>
      </c>
      <c r="V222" s="225">
        <f>ROUND(E222*U222,2)</f>
        <v>9.09</v>
      </c>
      <c r="W222" s="225"/>
      <c r="X222" s="225" t="s">
        <v>139</v>
      </c>
      <c r="Y222" s="225" t="s">
        <v>140</v>
      </c>
      <c r="Z222" s="215"/>
      <c r="AA222" s="215"/>
      <c r="AB222" s="215"/>
      <c r="AC222" s="215"/>
      <c r="AD222" s="215"/>
      <c r="AE222" s="215"/>
      <c r="AF222" s="215"/>
      <c r="AG222" s="215" t="s">
        <v>141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2" x14ac:dyDescent="0.2">
      <c r="A223" s="222"/>
      <c r="B223" s="223"/>
      <c r="C223" s="258" t="s">
        <v>353</v>
      </c>
      <c r="D223" s="245"/>
      <c r="E223" s="245"/>
      <c r="F223" s="245"/>
      <c r="G223" s="24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143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outlineLevel="2" x14ac:dyDescent="0.2">
      <c r="A224" s="222"/>
      <c r="B224" s="223"/>
      <c r="C224" s="259" t="s">
        <v>355</v>
      </c>
      <c r="D224" s="226"/>
      <c r="E224" s="227"/>
      <c r="F224" s="225"/>
      <c r="G224" s="225"/>
      <c r="H224" s="225"/>
      <c r="I224" s="225"/>
      <c r="J224" s="225"/>
      <c r="K224" s="225"/>
      <c r="L224" s="225"/>
      <c r="M224" s="225"/>
      <c r="N224" s="224"/>
      <c r="O224" s="224"/>
      <c r="P224" s="224"/>
      <c r="Q224" s="224"/>
      <c r="R224" s="225"/>
      <c r="S224" s="225"/>
      <c r="T224" s="225"/>
      <c r="U224" s="225"/>
      <c r="V224" s="225"/>
      <c r="W224" s="225"/>
      <c r="X224" s="225"/>
      <c r="Y224" s="225"/>
      <c r="Z224" s="215"/>
      <c r="AA224" s="215"/>
      <c r="AB224" s="215"/>
      <c r="AC224" s="215"/>
      <c r="AD224" s="215"/>
      <c r="AE224" s="215"/>
      <c r="AF224" s="215"/>
      <c r="AG224" s="215" t="s">
        <v>145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3" x14ac:dyDescent="0.2">
      <c r="A225" s="222"/>
      <c r="B225" s="223"/>
      <c r="C225" s="259" t="s">
        <v>363</v>
      </c>
      <c r="D225" s="226"/>
      <c r="E225" s="227">
        <v>2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145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3" x14ac:dyDescent="0.2">
      <c r="A226" s="222"/>
      <c r="B226" s="223"/>
      <c r="C226" s="259" t="s">
        <v>364</v>
      </c>
      <c r="D226" s="226"/>
      <c r="E226" s="227">
        <v>2.0419999999999998</v>
      </c>
      <c r="F226" s="225"/>
      <c r="G226" s="22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5"/>
      <c r="AA226" s="215"/>
      <c r="AB226" s="215"/>
      <c r="AC226" s="215"/>
      <c r="AD226" s="215"/>
      <c r="AE226" s="215"/>
      <c r="AF226" s="215"/>
      <c r="AG226" s="215" t="s">
        <v>145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3" x14ac:dyDescent="0.2">
      <c r="A227" s="222"/>
      <c r="B227" s="223"/>
      <c r="C227" s="259" t="s">
        <v>365</v>
      </c>
      <c r="D227" s="226"/>
      <c r="E227" s="227">
        <v>1.9883999999999999</v>
      </c>
      <c r="F227" s="225"/>
      <c r="G227" s="225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5"/>
      <c r="AA227" s="215"/>
      <c r="AB227" s="215"/>
      <c r="AC227" s="215"/>
      <c r="AD227" s="215"/>
      <c r="AE227" s="215"/>
      <c r="AF227" s="215"/>
      <c r="AG227" s="215" t="s">
        <v>145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3" x14ac:dyDescent="0.2">
      <c r="A228" s="222"/>
      <c r="B228" s="223"/>
      <c r="C228" s="259" t="s">
        <v>366</v>
      </c>
      <c r="D228" s="226"/>
      <c r="E228" s="227">
        <v>5.13</v>
      </c>
      <c r="F228" s="225"/>
      <c r="G228" s="225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5"/>
      <c r="AA228" s="215"/>
      <c r="AB228" s="215"/>
      <c r="AC228" s="215"/>
      <c r="AD228" s="215"/>
      <c r="AE228" s="215"/>
      <c r="AF228" s="215"/>
      <c r="AG228" s="215" t="s">
        <v>145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3" x14ac:dyDescent="0.2">
      <c r="A229" s="222"/>
      <c r="B229" s="223"/>
      <c r="C229" s="259" t="s">
        <v>367</v>
      </c>
      <c r="D229" s="226"/>
      <c r="E229" s="227">
        <v>2.9681999999999999</v>
      </c>
      <c r="F229" s="225"/>
      <c r="G229" s="225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5"/>
      <c r="AA229" s="215"/>
      <c r="AB229" s="215"/>
      <c r="AC229" s="215"/>
      <c r="AD229" s="215"/>
      <c r="AE229" s="215"/>
      <c r="AF229" s="215"/>
      <c r="AG229" s="215" t="s">
        <v>145</v>
      </c>
      <c r="AH229" s="215">
        <v>0</v>
      </c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3" x14ac:dyDescent="0.2">
      <c r="A230" s="222"/>
      <c r="B230" s="223"/>
      <c r="C230" s="259" t="s">
        <v>368</v>
      </c>
      <c r="D230" s="226"/>
      <c r="E230" s="227">
        <v>2.8132000000000001</v>
      </c>
      <c r="F230" s="225"/>
      <c r="G230" s="225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5"/>
      <c r="AA230" s="215"/>
      <c r="AB230" s="215"/>
      <c r="AC230" s="215"/>
      <c r="AD230" s="215"/>
      <c r="AE230" s="215"/>
      <c r="AF230" s="215"/>
      <c r="AG230" s="215" t="s">
        <v>145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ht="22.5" outlineLevel="1" x14ac:dyDescent="0.2">
      <c r="A231" s="238">
        <v>38</v>
      </c>
      <c r="B231" s="239" t="s">
        <v>369</v>
      </c>
      <c r="C231" s="257" t="s">
        <v>370</v>
      </c>
      <c r="D231" s="240" t="s">
        <v>136</v>
      </c>
      <c r="E231" s="241">
        <v>16.941800000000001</v>
      </c>
      <c r="F231" s="242"/>
      <c r="G231" s="243">
        <f>ROUND(E231*F231,2)</f>
        <v>0</v>
      </c>
      <c r="H231" s="242"/>
      <c r="I231" s="243">
        <f>ROUND(E231*H231,2)</f>
        <v>0</v>
      </c>
      <c r="J231" s="242"/>
      <c r="K231" s="243">
        <f>ROUND(E231*J231,2)</f>
        <v>0</v>
      </c>
      <c r="L231" s="243">
        <v>21</v>
      </c>
      <c r="M231" s="243">
        <f>G231*(1+L231/100)</f>
        <v>0</v>
      </c>
      <c r="N231" s="241">
        <v>4.64E-3</v>
      </c>
      <c r="O231" s="241">
        <f>ROUND(E231*N231,2)</f>
        <v>0.08</v>
      </c>
      <c r="P231" s="241">
        <v>0</v>
      </c>
      <c r="Q231" s="241">
        <f>ROUND(E231*P231,2)</f>
        <v>0</v>
      </c>
      <c r="R231" s="243" t="s">
        <v>352</v>
      </c>
      <c r="S231" s="243" t="s">
        <v>138</v>
      </c>
      <c r="T231" s="244" t="s">
        <v>138</v>
      </c>
      <c r="U231" s="225">
        <v>0.3</v>
      </c>
      <c r="V231" s="225">
        <f>ROUND(E231*U231,2)</f>
        <v>5.08</v>
      </c>
      <c r="W231" s="225"/>
      <c r="X231" s="225" t="s">
        <v>139</v>
      </c>
      <c r="Y231" s="225" t="s">
        <v>140</v>
      </c>
      <c r="Z231" s="215"/>
      <c r="AA231" s="215"/>
      <c r="AB231" s="215"/>
      <c r="AC231" s="215"/>
      <c r="AD231" s="215"/>
      <c r="AE231" s="215"/>
      <c r="AF231" s="215"/>
      <c r="AG231" s="215" t="s">
        <v>141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2" x14ac:dyDescent="0.2">
      <c r="A232" s="222"/>
      <c r="B232" s="223"/>
      <c r="C232" s="258" t="s">
        <v>353</v>
      </c>
      <c r="D232" s="245"/>
      <c r="E232" s="245"/>
      <c r="F232" s="245"/>
      <c r="G232" s="24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5"/>
      <c r="AA232" s="215"/>
      <c r="AB232" s="215"/>
      <c r="AC232" s="215"/>
      <c r="AD232" s="215"/>
      <c r="AE232" s="215"/>
      <c r="AF232" s="215"/>
      <c r="AG232" s="215" t="s">
        <v>143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2" x14ac:dyDescent="0.2">
      <c r="A233" s="222"/>
      <c r="B233" s="223"/>
      <c r="C233" s="259" t="s">
        <v>355</v>
      </c>
      <c r="D233" s="226"/>
      <c r="E233" s="227"/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145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3" x14ac:dyDescent="0.2">
      <c r="A234" s="222"/>
      <c r="B234" s="223"/>
      <c r="C234" s="259" t="s">
        <v>356</v>
      </c>
      <c r="D234" s="226"/>
      <c r="E234" s="227">
        <v>16.941800000000001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145</v>
      </c>
      <c r="AH234" s="215">
        <v>5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1" x14ac:dyDescent="0.2">
      <c r="A235" s="238">
        <v>39</v>
      </c>
      <c r="B235" s="239" t="s">
        <v>371</v>
      </c>
      <c r="C235" s="257" t="s">
        <v>372</v>
      </c>
      <c r="D235" s="240" t="s">
        <v>136</v>
      </c>
      <c r="E235" s="241">
        <v>164.60749999999999</v>
      </c>
      <c r="F235" s="242"/>
      <c r="G235" s="243">
        <f>ROUND(E235*F235,2)</f>
        <v>0</v>
      </c>
      <c r="H235" s="242"/>
      <c r="I235" s="243">
        <f>ROUND(E235*H235,2)</f>
        <v>0</v>
      </c>
      <c r="J235" s="242"/>
      <c r="K235" s="243">
        <f>ROUND(E235*J235,2)</f>
        <v>0</v>
      </c>
      <c r="L235" s="243">
        <v>21</v>
      </c>
      <c r="M235" s="243">
        <f>G235*(1+L235/100)</f>
        <v>0</v>
      </c>
      <c r="N235" s="241">
        <v>5.1200000000000004E-3</v>
      </c>
      <c r="O235" s="241">
        <f>ROUND(E235*N235,2)</f>
        <v>0.84</v>
      </c>
      <c r="P235" s="241">
        <v>0</v>
      </c>
      <c r="Q235" s="241">
        <f>ROUND(E235*P235,2)</f>
        <v>0</v>
      </c>
      <c r="R235" s="243" t="s">
        <v>352</v>
      </c>
      <c r="S235" s="243" t="s">
        <v>138</v>
      </c>
      <c r="T235" s="244" t="s">
        <v>138</v>
      </c>
      <c r="U235" s="225">
        <v>8.1000000000000003E-2</v>
      </c>
      <c r="V235" s="225">
        <f>ROUND(E235*U235,2)</f>
        <v>13.33</v>
      </c>
      <c r="W235" s="225"/>
      <c r="X235" s="225" t="s">
        <v>139</v>
      </c>
      <c r="Y235" s="225" t="s">
        <v>140</v>
      </c>
      <c r="Z235" s="215"/>
      <c r="AA235" s="215"/>
      <c r="AB235" s="215"/>
      <c r="AC235" s="215"/>
      <c r="AD235" s="215"/>
      <c r="AE235" s="215"/>
      <c r="AF235" s="215"/>
      <c r="AG235" s="215" t="s">
        <v>141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2" x14ac:dyDescent="0.2">
      <c r="A236" s="222"/>
      <c r="B236" s="223"/>
      <c r="C236" s="258" t="s">
        <v>353</v>
      </c>
      <c r="D236" s="245"/>
      <c r="E236" s="245"/>
      <c r="F236" s="245"/>
      <c r="G236" s="24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5"/>
      <c r="AA236" s="215"/>
      <c r="AB236" s="215"/>
      <c r="AC236" s="215"/>
      <c r="AD236" s="215"/>
      <c r="AE236" s="215"/>
      <c r="AF236" s="215"/>
      <c r="AG236" s="215" t="s">
        <v>143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">
      <c r="A237" s="222"/>
      <c r="B237" s="223"/>
      <c r="C237" s="259" t="s">
        <v>355</v>
      </c>
      <c r="D237" s="226"/>
      <c r="E237" s="227"/>
      <c r="F237" s="225"/>
      <c r="G237" s="225"/>
      <c r="H237" s="225"/>
      <c r="I237" s="225"/>
      <c r="J237" s="225"/>
      <c r="K237" s="225"/>
      <c r="L237" s="225"/>
      <c r="M237" s="225"/>
      <c r="N237" s="224"/>
      <c r="O237" s="224"/>
      <c r="P237" s="224"/>
      <c r="Q237" s="224"/>
      <c r="R237" s="225"/>
      <c r="S237" s="225"/>
      <c r="T237" s="225"/>
      <c r="U237" s="225"/>
      <c r="V237" s="225"/>
      <c r="W237" s="225"/>
      <c r="X237" s="225"/>
      <c r="Y237" s="225"/>
      <c r="Z237" s="215"/>
      <c r="AA237" s="215"/>
      <c r="AB237" s="215"/>
      <c r="AC237" s="215"/>
      <c r="AD237" s="215"/>
      <c r="AE237" s="215"/>
      <c r="AF237" s="215"/>
      <c r="AG237" s="215" t="s">
        <v>145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3" x14ac:dyDescent="0.2">
      <c r="A238" s="222"/>
      <c r="B238" s="223"/>
      <c r="C238" s="259" t="s">
        <v>373</v>
      </c>
      <c r="D238" s="226"/>
      <c r="E238" s="227">
        <v>210.61850000000001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145</v>
      </c>
      <c r="AH238" s="215">
        <v>5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">
      <c r="A239" s="222"/>
      <c r="B239" s="223"/>
      <c r="C239" s="259" t="s">
        <v>374</v>
      </c>
      <c r="D239" s="226"/>
      <c r="E239" s="227">
        <v>-46.011000000000003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25"/>
      <c r="Z239" s="215"/>
      <c r="AA239" s="215"/>
      <c r="AB239" s="215"/>
      <c r="AC239" s="215"/>
      <c r="AD239" s="215"/>
      <c r="AE239" s="215"/>
      <c r="AF239" s="215"/>
      <c r="AG239" s="215" t="s">
        <v>145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3" x14ac:dyDescent="0.2">
      <c r="A240" s="222"/>
      <c r="B240" s="223"/>
      <c r="C240" s="262" t="s">
        <v>290</v>
      </c>
      <c r="D240" s="228"/>
      <c r="E240" s="229">
        <v>164.60749999999999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5"/>
      <c r="AA240" s="215"/>
      <c r="AB240" s="215"/>
      <c r="AC240" s="215"/>
      <c r="AD240" s="215"/>
      <c r="AE240" s="215"/>
      <c r="AF240" s="215"/>
      <c r="AG240" s="215" t="s">
        <v>145</v>
      </c>
      <c r="AH240" s="215">
        <v>1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1" x14ac:dyDescent="0.2">
      <c r="A241" s="238">
        <v>40</v>
      </c>
      <c r="B241" s="239" t="s">
        <v>375</v>
      </c>
      <c r="C241" s="257" t="s">
        <v>376</v>
      </c>
      <c r="D241" s="240" t="s">
        <v>136</v>
      </c>
      <c r="E241" s="241">
        <v>53.631</v>
      </c>
      <c r="F241" s="242"/>
      <c r="G241" s="243">
        <f>ROUND(E241*F241,2)</f>
        <v>0</v>
      </c>
      <c r="H241" s="242"/>
      <c r="I241" s="243">
        <f>ROUND(E241*H241,2)</f>
        <v>0</v>
      </c>
      <c r="J241" s="242"/>
      <c r="K241" s="243">
        <f>ROUND(E241*J241,2)</f>
        <v>0</v>
      </c>
      <c r="L241" s="243">
        <v>21</v>
      </c>
      <c r="M241" s="243">
        <f>G241*(1+L241/100)</f>
        <v>0</v>
      </c>
      <c r="N241" s="241">
        <v>7.6899999999999998E-3</v>
      </c>
      <c r="O241" s="241">
        <f>ROUND(E241*N241,2)</f>
        <v>0.41</v>
      </c>
      <c r="P241" s="241">
        <v>0</v>
      </c>
      <c r="Q241" s="241">
        <f>ROUND(E241*P241,2)</f>
        <v>0</v>
      </c>
      <c r="R241" s="243" t="s">
        <v>352</v>
      </c>
      <c r="S241" s="243" t="s">
        <v>138</v>
      </c>
      <c r="T241" s="244" t="s">
        <v>138</v>
      </c>
      <c r="U241" s="225">
        <v>0.104</v>
      </c>
      <c r="V241" s="225">
        <f>ROUND(E241*U241,2)</f>
        <v>5.58</v>
      </c>
      <c r="W241" s="225"/>
      <c r="X241" s="225" t="s">
        <v>139</v>
      </c>
      <c r="Y241" s="225" t="s">
        <v>140</v>
      </c>
      <c r="Z241" s="215"/>
      <c r="AA241" s="215"/>
      <c r="AB241" s="215"/>
      <c r="AC241" s="215"/>
      <c r="AD241" s="215"/>
      <c r="AE241" s="215"/>
      <c r="AF241" s="215"/>
      <c r="AG241" s="215" t="s">
        <v>141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2" x14ac:dyDescent="0.2">
      <c r="A242" s="222"/>
      <c r="B242" s="223"/>
      <c r="C242" s="258" t="s">
        <v>353</v>
      </c>
      <c r="D242" s="245"/>
      <c r="E242" s="245"/>
      <c r="F242" s="245"/>
      <c r="G242" s="245"/>
      <c r="H242" s="225"/>
      <c r="I242" s="225"/>
      <c r="J242" s="225"/>
      <c r="K242" s="225"/>
      <c r="L242" s="225"/>
      <c r="M242" s="225"/>
      <c r="N242" s="224"/>
      <c r="O242" s="224"/>
      <c r="P242" s="224"/>
      <c r="Q242" s="224"/>
      <c r="R242" s="225"/>
      <c r="S242" s="225"/>
      <c r="T242" s="225"/>
      <c r="U242" s="225"/>
      <c r="V242" s="225"/>
      <c r="W242" s="225"/>
      <c r="X242" s="225"/>
      <c r="Y242" s="225"/>
      <c r="Z242" s="215"/>
      <c r="AA242" s="215"/>
      <c r="AB242" s="215"/>
      <c r="AC242" s="215"/>
      <c r="AD242" s="215"/>
      <c r="AE242" s="215"/>
      <c r="AF242" s="215"/>
      <c r="AG242" s="215" t="s">
        <v>143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2" x14ac:dyDescent="0.2">
      <c r="A243" s="222"/>
      <c r="B243" s="223"/>
      <c r="C243" s="259" t="s">
        <v>355</v>
      </c>
      <c r="D243" s="226"/>
      <c r="E243" s="227"/>
      <c r="F243" s="225"/>
      <c r="G243" s="225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5"/>
      <c r="AA243" s="215"/>
      <c r="AB243" s="215"/>
      <c r="AC243" s="215"/>
      <c r="AD243" s="215"/>
      <c r="AE243" s="215"/>
      <c r="AF243" s="215"/>
      <c r="AG243" s="215" t="s">
        <v>145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3" x14ac:dyDescent="0.2">
      <c r="A244" s="222"/>
      <c r="B244" s="223"/>
      <c r="C244" s="259" t="s">
        <v>377</v>
      </c>
      <c r="D244" s="226"/>
      <c r="E244" s="227"/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5"/>
      <c r="AA244" s="215"/>
      <c r="AB244" s="215"/>
      <c r="AC244" s="215"/>
      <c r="AD244" s="215"/>
      <c r="AE244" s="215"/>
      <c r="AF244" s="215"/>
      <c r="AG244" s="215" t="s">
        <v>145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">
      <c r="A245" s="222"/>
      <c r="B245" s="223"/>
      <c r="C245" s="259" t="s">
        <v>318</v>
      </c>
      <c r="D245" s="226"/>
      <c r="E245" s="227">
        <v>52.188000000000002</v>
      </c>
      <c r="F245" s="225"/>
      <c r="G245" s="225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5"/>
      <c r="AA245" s="215"/>
      <c r="AB245" s="215"/>
      <c r="AC245" s="215"/>
      <c r="AD245" s="215"/>
      <c r="AE245" s="215"/>
      <c r="AF245" s="215"/>
      <c r="AG245" s="215" t="s">
        <v>145</v>
      </c>
      <c r="AH245" s="215">
        <v>5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3" x14ac:dyDescent="0.2">
      <c r="A246" s="222"/>
      <c r="B246" s="223"/>
      <c r="C246" s="259" t="s">
        <v>378</v>
      </c>
      <c r="D246" s="226"/>
      <c r="E246" s="227">
        <v>1.4430000000000001</v>
      </c>
      <c r="F246" s="225"/>
      <c r="G246" s="225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5"/>
      <c r="AA246" s="215"/>
      <c r="AB246" s="215"/>
      <c r="AC246" s="215"/>
      <c r="AD246" s="215"/>
      <c r="AE246" s="215"/>
      <c r="AF246" s="215"/>
      <c r="AG246" s="215" t="s">
        <v>145</v>
      </c>
      <c r="AH246" s="215">
        <v>0</v>
      </c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ht="22.5" outlineLevel="1" x14ac:dyDescent="0.2">
      <c r="A247" s="238">
        <v>41</v>
      </c>
      <c r="B247" s="239" t="s">
        <v>379</v>
      </c>
      <c r="C247" s="257" t="s">
        <v>380</v>
      </c>
      <c r="D247" s="240" t="s">
        <v>136</v>
      </c>
      <c r="E247" s="241">
        <v>63.185549999999999</v>
      </c>
      <c r="F247" s="242"/>
      <c r="G247" s="243">
        <f>ROUND(E247*F247,2)</f>
        <v>0</v>
      </c>
      <c r="H247" s="242"/>
      <c r="I247" s="243">
        <f>ROUND(E247*H247,2)</f>
        <v>0</v>
      </c>
      <c r="J247" s="242"/>
      <c r="K247" s="243">
        <f>ROUND(E247*J247,2)</f>
        <v>0</v>
      </c>
      <c r="L247" s="243">
        <v>21</v>
      </c>
      <c r="M247" s="243">
        <f>G247*(1+L247/100)</f>
        <v>0</v>
      </c>
      <c r="N247" s="241">
        <v>2.1170000000000001E-2</v>
      </c>
      <c r="O247" s="241">
        <f>ROUND(E247*N247,2)</f>
        <v>1.34</v>
      </c>
      <c r="P247" s="241">
        <v>0</v>
      </c>
      <c r="Q247" s="241">
        <f>ROUND(E247*P247,2)</f>
        <v>0</v>
      </c>
      <c r="R247" s="243" t="s">
        <v>352</v>
      </c>
      <c r="S247" s="243" t="s">
        <v>138</v>
      </c>
      <c r="T247" s="244" t="s">
        <v>138</v>
      </c>
      <c r="U247" s="225">
        <v>0.39500000000000002</v>
      </c>
      <c r="V247" s="225">
        <f>ROUND(E247*U247,2)</f>
        <v>24.96</v>
      </c>
      <c r="W247" s="225"/>
      <c r="X247" s="225" t="s">
        <v>139</v>
      </c>
      <c r="Y247" s="225" t="s">
        <v>140</v>
      </c>
      <c r="Z247" s="215"/>
      <c r="AA247" s="215"/>
      <c r="AB247" s="215"/>
      <c r="AC247" s="215"/>
      <c r="AD247" s="215"/>
      <c r="AE247" s="215"/>
      <c r="AF247" s="215"/>
      <c r="AG247" s="215" t="s">
        <v>141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">
      <c r="A248" s="222"/>
      <c r="B248" s="223"/>
      <c r="C248" s="258" t="s">
        <v>353</v>
      </c>
      <c r="D248" s="245"/>
      <c r="E248" s="245"/>
      <c r="F248" s="245"/>
      <c r="G248" s="24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5"/>
      <c r="AA248" s="215"/>
      <c r="AB248" s="215"/>
      <c r="AC248" s="215"/>
      <c r="AD248" s="215"/>
      <c r="AE248" s="215"/>
      <c r="AF248" s="215"/>
      <c r="AG248" s="215" t="s">
        <v>143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2" x14ac:dyDescent="0.2">
      <c r="A249" s="222"/>
      <c r="B249" s="223"/>
      <c r="C249" s="259" t="s">
        <v>359</v>
      </c>
      <c r="D249" s="226"/>
      <c r="E249" s="227"/>
      <c r="F249" s="225"/>
      <c r="G249" s="225"/>
      <c r="H249" s="225"/>
      <c r="I249" s="225"/>
      <c r="J249" s="225"/>
      <c r="K249" s="225"/>
      <c r="L249" s="225"/>
      <c r="M249" s="225"/>
      <c r="N249" s="224"/>
      <c r="O249" s="224"/>
      <c r="P249" s="224"/>
      <c r="Q249" s="224"/>
      <c r="R249" s="225"/>
      <c r="S249" s="225"/>
      <c r="T249" s="225"/>
      <c r="U249" s="225"/>
      <c r="V249" s="225"/>
      <c r="W249" s="225"/>
      <c r="X249" s="225"/>
      <c r="Y249" s="225"/>
      <c r="Z249" s="215"/>
      <c r="AA249" s="215"/>
      <c r="AB249" s="215"/>
      <c r="AC249" s="215"/>
      <c r="AD249" s="215"/>
      <c r="AE249" s="215"/>
      <c r="AF249" s="215"/>
      <c r="AG249" s="215" t="s">
        <v>145</v>
      </c>
      <c r="AH249" s="215">
        <v>0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3" x14ac:dyDescent="0.2">
      <c r="A250" s="222"/>
      <c r="B250" s="223"/>
      <c r="C250" s="259" t="s">
        <v>381</v>
      </c>
      <c r="D250" s="226"/>
      <c r="E250" s="227">
        <v>63.185549999999999</v>
      </c>
      <c r="F250" s="225"/>
      <c r="G250" s="225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5"/>
      <c r="AA250" s="215"/>
      <c r="AB250" s="215"/>
      <c r="AC250" s="215"/>
      <c r="AD250" s="215"/>
      <c r="AE250" s="215"/>
      <c r="AF250" s="215"/>
      <c r="AG250" s="215" t="s">
        <v>145</v>
      </c>
      <c r="AH250" s="215">
        <v>5</v>
      </c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ht="22.5" outlineLevel="1" x14ac:dyDescent="0.2">
      <c r="A251" s="238">
        <v>42</v>
      </c>
      <c r="B251" s="239" t="s">
        <v>382</v>
      </c>
      <c r="C251" s="257" t="s">
        <v>383</v>
      </c>
      <c r="D251" s="240" t="s">
        <v>136</v>
      </c>
      <c r="E251" s="241">
        <v>210.61850000000001</v>
      </c>
      <c r="F251" s="242"/>
      <c r="G251" s="243">
        <f>ROUND(E251*F251,2)</f>
        <v>0</v>
      </c>
      <c r="H251" s="242"/>
      <c r="I251" s="243">
        <f>ROUND(E251*H251,2)</f>
        <v>0</v>
      </c>
      <c r="J251" s="242"/>
      <c r="K251" s="243">
        <f>ROUND(E251*J251,2)</f>
        <v>0</v>
      </c>
      <c r="L251" s="243">
        <v>21</v>
      </c>
      <c r="M251" s="243">
        <f>G251*(1+L251/100)</f>
        <v>0</v>
      </c>
      <c r="N251" s="241">
        <v>3.175E-2</v>
      </c>
      <c r="O251" s="241">
        <f>ROUND(E251*N251,2)</f>
        <v>6.69</v>
      </c>
      <c r="P251" s="241">
        <v>0</v>
      </c>
      <c r="Q251" s="241">
        <f>ROUND(E251*P251,2)</f>
        <v>0</v>
      </c>
      <c r="R251" s="243" t="s">
        <v>352</v>
      </c>
      <c r="S251" s="243" t="s">
        <v>138</v>
      </c>
      <c r="T251" s="244" t="s">
        <v>138</v>
      </c>
      <c r="U251" s="225">
        <v>0.45</v>
      </c>
      <c r="V251" s="225">
        <f>ROUND(E251*U251,2)</f>
        <v>94.78</v>
      </c>
      <c r="W251" s="225"/>
      <c r="X251" s="225" t="s">
        <v>139</v>
      </c>
      <c r="Y251" s="225" t="s">
        <v>140</v>
      </c>
      <c r="Z251" s="215"/>
      <c r="AA251" s="215"/>
      <c r="AB251" s="215"/>
      <c r="AC251" s="215"/>
      <c r="AD251" s="215"/>
      <c r="AE251" s="215"/>
      <c r="AF251" s="215"/>
      <c r="AG251" s="215" t="s">
        <v>141</v>
      </c>
      <c r="AH251" s="215"/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2" x14ac:dyDescent="0.2">
      <c r="A252" s="222"/>
      <c r="B252" s="223"/>
      <c r="C252" s="258" t="s">
        <v>353</v>
      </c>
      <c r="D252" s="245"/>
      <c r="E252" s="245"/>
      <c r="F252" s="245"/>
      <c r="G252" s="24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143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2" x14ac:dyDescent="0.2">
      <c r="A253" s="222"/>
      <c r="B253" s="223"/>
      <c r="C253" s="259" t="s">
        <v>355</v>
      </c>
      <c r="D253" s="226"/>
      <c r="E253" s="227"/>
      <c r="F253" s="225"/>
      <c r="G253" s="225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25"/>
      <c r="Z253" s="215"/>
      <c r="AA253" s="215"/>
      <c r="AB253" s="215"/>
      <c r="AC253" s="215"/>
      <c r="AD253" s="215"/>
      <c r="AE253" s="215"/>
      <c r="AF253" s="215"/>
      <c r="AG253" s="215" t="s">
        <v>145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3" x14ac:dyDescent="0.2">
      <c r="A254" s="222"/>
      <c r="B254" s="223"/>
      <c r="C254" s="259" t="s">
        <v>384</v>
      </c>
      <c r="D254" s="226"/>
      <c r="E254" s="227">
        <v>5.7225000000000001</v>
      </c>
      <c r="F254" s="225"/>
      <c r="G254" s="225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25"/>
      <c r="Z254" s="215"/>
      <c r="AA254" s="215"/>
      <c r="AB254" s="215"/>
      <c r="AC254" s="215"/>
      <c r="AD254" s="215"/>
      <c r="AE254" s="215"/>
      <c r="AF254" s="215"/>
      <c r="AG254" s="215" t="s">
        <v>145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3" x14ac:dyDescent="0.2">
      <c r="A255" s="222"/>
      <c r="B255" s="223"/>
      <c r="C255" s="259" t="s">
        <v>385</v>
      </c>
      <c r="D255" s="226"/>
      <c r="E255" s="227">
        <v>20.73</v>
      </c>
      <c r="F255" s="225"/>
      <c r="G255" s="225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145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ht="33.75" outlineLevel="3" x14ac:dyDescent="0.2">
      <c r="A256" s="222"/>
      <c r="B256" s="223"/>
      <c r="C256" s="259" t="s">
        <v>386</v>
      </c>
      <c r="D256" s="226"/>
      <c r="E256" s="227">
        <v>47.505000000000003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5"/>
      <c r="AA256" s="215"/>
      <c r="AB256" s="215"/>
      <c r="AC256" s="215"/>
      <c r="AD256" s="215"/>
      <c r="AE256" s="215"/>
      <c r="AF256" s="215"/>
      <c r="AG256" s="215" t="s">
        <v>145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ht="22.5" outlineLevel="3" x14ac:dyDescent="0.2">
      <c r="A257" s="222"/>
      <c r="B257" s="223"/>
      <c r="C257" s="259" t="s">
        <v>387</v>
      </c>
      <c r="D257" s="226"/>
      <c r="E257" s="227">
        <v>21.056000000000001</v>
      </c>
      <c r="F257" s="225"/>
      <c r="G257" s="225"/>
      <c r="H257" s="225"/>
      <c r="I257" s="225"/>
      <c r="J257" s="225"/>
      <c r="K257" s="225"/>
      <c r="L257" s="225"/>
      <c r="M257" s="225"/>
      <c r="N257" s="224"/>
      <c r="O257" s="224"/>
      <c r="P257" s="224"/>
      <c r="Q257" s="224"/>
      <c r="R257" s="225"/>
      <c r="S257" s="225"/>
      <c r="T257" s="225"/>
      <c r="U257" s="225"/>
      <c r="V257" s="225"/>
      <c r="W257" s="225"/>
      <c r="X257" s="225"/>
      <c r="Y257" s="225"/>
      <c r="Z257" s="215"/>
      <c r="AA257" s="215"/>
      <c r="AB257" s="215"/>
      <c r="AC257" s="215"/>
      <c r="AD257" s="215"/>
      <c r="AE257" s="215"/>
      <c r="AF257" s="215"/>
      <c r="AG257" s="215" t="s">
        <v>145</v>
      </c>
      <c r="AH257" s="215">
        <v>0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ht="33.75" outlineLevel="3" x14ac:dyDescent="0.2">
      <c r="A258" s="222"/>
      <c r="B258" s="223"/>
      <c r="C258" s="259" t="s">
        <v>388</v>
      </c>
      <c r="D258" s="226"/>
      <c r="E258" s="227">
        <v>16.995000000000001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5"/>
      <c r="AA258" s="215"/>
      <c r="AB258" s="215"/>
      <c r="AC258" s="215"/>
      <c r="AD258" s="215"/>
      <c r="AE258" s="215"/>
      <c r="AF258" s="215"/>
      <c r="AG258" s="215" t="s">
        <v>145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3" x14ac:dyDescent="0.2">
      <c r="A259" s="222"/>
      <c r="B259" s="223"/>
      <c r="C259" s="259" t="s">
        <v>389</v>
      </c>
      <c r="D259" s="226"/>
      <c r="E259" s="227">
        <v>31.38</v>
      </c>
      <c r="F259" s="225"/>
      <c r="G259" s="225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25"/>
      <c r="Z259" s="215"/>
      <c r="AA259" s="215"/>
      <c r="AB259" s="215"/>
      <c r="AC259" s="215"/>
      <c r="AD259" s="215"/>
      <c r="AE259" s="215"/>
      <c r="AF259" s="215"/>
      <c r="AG259" s="215" t="s">
        <v>145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3" x14ac:dyDescent="0.2">
      <c r="A260" s="222"/>
      <c r="B260" s="223"/>
      <c r="C260" s="259" t="s">
        <v>390</v>
      </c>
      <c r="D260" s="226"/>
      <c r="E260" s="227">
        <v>19.420000000000002</v>
      </c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5"/>
      <c r="AA260" s="215"/>
      <c r="AB260" s="215"/>
      <c r="AC260" s="215"/>
      <c r="AD260" s="215"/>
      <c r="AE260" s="215"/>
      <c r="AF260" s="215"/>
      <c r="AG260" s="215" t="s">
        <v>145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3" x14ac:dyDescent="0.2">
      <c r="A261" s="222"/>
      <c r="B261" s="223"/>
      <c r="C261" s="259" t="s">
        <v>391</v>
      </c>
      <c r="D261" s="226"/>
      <c r="E261" s="227">
        <v>21.45</v>
      </c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5"/>
      <c r="AA261" s="215"/>
      <c r="AB261" s="215"/>
      <c r="AC261" s="215"/>
      <c r="AD261" s="215"/>
      <c r="AE261" s="215"/>
      <c r="AF261" s="215"/>
      <c r="AG261" s="215" t="s">
        <v>145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3" x14ac:dyDescent="0.2">
      <c r="A262" s="222"/>
      <c r="B262" s="223"/>
      <c r="C262" s="259" t="s">
        <v>392</v>
      </c>
      <c r="D262" s="226"/>
      <c r="E262" s="227">
        <v>5.2649999999999997</v>
      </c>
      <c r="F262" s="225"/>
      <c r="G262" s="225"/>
      <c r="H262" s="225"/>
      <c r="I262" s="225"/>
      <c r="J262" s="225"/>
      <c r="K262" s="225"/>
      <c r="L262" s="225"/>
      <c r="M262" s="225"/>
      <c r="N262" s="224"/>
      <c r="O262" s="224"/>
      <c r="P262" s="224"/>
      <c r="Q262" s="224"/>
      <c r="R262" s="225"/>
      <c r="S262" s="225"/>
      <c r="T262" s="225"/>
      <c r="U262" s="225"/>
      <c r="V262" s="225"/>
      <c r="W262" s="225"/>
      <c r="X262" s="225"/>
      <c r="Y262" s="225"/>
      <c r="Z262" s="215"/>
      <c r="AA262" s="215"/>
      <c r="AB262" s="215"/>
      <c r="AC262" s="215"/>
      <c r="AD262" s="215"/>
      <c r="AE262" s="215"/>
      <c r="AF262" s="215"/>
      <c r="AG262" s="215" t="s">
        <v>145</v>
      </c>
      <c r="AH262" s="215">
        <v>0</v>
      </c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3" x14ac:dyDescent="0.2">
      <c r="A263" s="222"/>
      <c r="B263" s="223"/>
      <c r="C263" s="259" t="s">
        <v>393</v>
      </c>
      <c r="D263" s="226"/>
      <c r="E263" s="227">
        <v>18.690000000000001</v>
      </c>
      <c r="F263" s="225"/>
      <c r="G263" s="225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5"/>
      <c r="AA263" s="215"/>
      <c r="AB263" s="215"/>
      <c r="AC263" s="215"/>
      <c r="AD263" s="215"/>
      <c r="AE263" s="215"/>
      <c r="AF263" s="215"/>
      <c r="AG263" s="215" t="s">
        <v>145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3" x14ac:dyDescent="0.2">
      <c r="A264" s="222"/>
      <c r="B264" s="223"/>
      <c r="C264" s="259" t="s">
        <v>394</v>
      </c>
      <c r="D264" s="226"/>
      <c r="E264" s="227">
        <v>2.4049999999999998</v>
      </c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5"/>
      <c r="AA264" s="215"/>
      <c r="AB264" s="215"/>
      <c r="AC264" s="215"/>
      <c r="AD264" s="215"/>
      <c r="AE264" s="215"/>
      <c r="AF264" s="215"/>
      <c r="AG264" s="215" t="s">
        <v>145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1" x14ac:dyDescent="0.2">
      <c r="A265" s="238">
        <v>43</v>
      </c>
      <c r="B265" s="239" t="s">
        <v>395</v>
      </c>
      <c r="C265" s="257" t="s">
        <v>396</v>
      </c>
      <c r="D265" s="240" t="s">
        <v>136</v>
      </c>
      <c r="E265" s="241">
        <v>199.58349999999999</v>
      </c>
      <c r="F265" s="242"/>
      <c r="G265" s="243">
        <f>ROUND(E265*F265,2)</f>
        <v>0</v>
      </c>
      <c r="H265" s="242"/>
      <c r="I265" s="243">
        <f>ROUND(E265*H265,2)</f>
        <v>0</v>
      </c>
      <c r="J265" s="242"/>
      <c r="K265" s="243">
        <f>ROUND(E265*J265,2)</f>
        <v>0</v>
      </c>
      <c r="L265" s="243">
        <v>21</v>
      </c>
      <c r="M265" s="243">
        <f>G265*(1+L265/100)</f>
        <v>0</v>
      </c>
      <c r="N265" s="241">
        <v>4.64E-3</v>
      </c>
      <c r="O265" s="241">
        <f>ROUND(E265*N265,2)</f>
        <v>0.93</v>
      </c>
      <c r="P265" s="241">
        <v>0</v>
      </c>
      <c r="Q265" s="241">
        <f>ROUND(E265*P265,2)</f>
        <v>0</v>
      </c>
      <c r="R265" s="243" t="s">
        <v>352</v>
      </c>
      <c r="S265" s="243" t="s">
        <v>138</v>
      </c>
      <c r="T265" s="244" t="s">
        <v>138</v>
      </c>
      <c r="U265" s="225">
        <v>0.245</v>
      </c>
      <c r="V265" s="225">
        <f>ROUND(E265*U265,2)</f>
        <v>48.9</v>
      </c>
      <c r="W265" s="225"/>
      <c r="X265" s="225" t="s">
        <v>139</v>
      </c>
      <c r="Y265" s="225" t="s">
        <v>140</v>
      </c>
      <c r="Z265" s="215"/>
      <c r="AA265" s="215"/>
      <c r="AB265" s="215"/>
      <c r="AC265" s="215"/>
      <c r="AD265" s="215"/>
      <c r="AE265" s="215"/>
      <c r="AF265" s="215"/>
      <c r="AG265" s="215" t="s">
        <v>141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2" x14ac:dyDescent="0.2">
      <c r="A266" s="222"/>
      <c r="B266" s="223"/>
      <c r="C266" s="258" t="s">
        <v>353</v>
      </c>
      <c r="D266" s="245"/>
      <c r="E266" s="245"/>
      <c r="F266" s="245"/>
      <c r="G266" s="24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5"/>
      <c r="AA266" s="215"/>
      <c r="AB266" s="215"/>
      <c r="AC266" s="215"/>
      <c r="AD266" s="215"/>
      <c r="AE266" s="215"/>
      <c r="AF266" s="215"/>
      <c r="AG266" s="215" t="s">
        <v>143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2" x14ac:dyDescent="0.2">
      <c r="A267" s="222"/>
      <c r="B267" s="223"/>
      <c r="C267" s="259" t="s">
        <v>355</v>
      </c>
      <c r="D267" s="226"/>
      <c r="E267" s="227"/>
      <c r="F267" s="225"/>
      <c r="G267" s="225"/>
      <c r="H267" s="225"/>
      <c r="I267" s="225"/>
      <c r="J267" s="225"/>
      <c r="K267" s="225"/>
      <c r="L267" s="225"/>
      <c r="M267" s="225"/>
      <c r="N267" s="224"/>
      <c r="O267" s="224"/>
      <c r="P267" s="224"/>
      <c r="Q267" s="224"/>
      <c r="R267" s="225"/>
      <c r="S267" s="225"/>
      <c r="T267" s="225"/>
      <c r="U267" s="225"/>
      <c r="V267" s="225"/>
      <c r="W267" s="225"/>
      <c r="X267" s="225"/>
      <c r="Y267" s="225"/>
      <c r="Z267" s="215"/>
      <c r="AA267" s="215"/>
      <c r="AB267" s="215"/>
      <c r="AC267" s="215"/>
      <c r="AD267" s="215"/>
      <c r="AE267" s="215"/>
      <c r="AF267" s="215"/>
      <c r="AG267" s="215" t="s">
        <v>145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3" x14ac:dyDescent="0.2">
      <c r="A268" s="222"/>
      <c r="B268" s="223"/>
      <c r="C268" s="259" t="s">
        <v>373</v>
      </c>
      <c r="D268" s="226"/>
      <c r="E268" s="227">
        <v>210.61850000000001</v>
      </c>
      <c r="F268" s="225"/>
      <c r="G268" s="225"/>
      <c r="H268" s="225"/>
      <c r="I268" s="225"/>
      <c r="J268" s="225"/>
      <c r="K268" s="225"/>
      <c r="L268" s="225"/>
      <c r="M268" s="225"/>
      <c r="N268" s="224"/>
      <c r="O268" s="224"/>
      <c r="P268" s="224"/>
      <c r="Q268" s="224"/>
      <c r="R268" s="225"/>
      <c r="S268" s="225"/>
      <c r="T268" s="225"/>
      <c r="U268" s="225"/>
      <c r="V268" s="225"/>
      <c r="W268" s="225"/>
      <c r="X268" s="225"/>
      <c r="Y268" s="225"/>
      <c r="Z268" s="215"/>
      <c r="AA268" s="215"/>
      <c r="AB268" s="215"/>
      <c r="AC268" s="215"/>
      <c r="AD268" s="215"/>
      <c r="AE268" s="215"/>
      <c r="AF268" s="215"/>
      <c r="AG268" s="215" t="s">
        <v>145</v>
      </c>
      <c r="AH268" s="215">
        <v>5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3" x14ac:dyDescent="0.2">
      <c r="A269" s="222"/>
      <c r="B269" s="223"/>
      <c r="C269" s="259" t="s">
        <v>397</v>
      </c>
      <c r="D269" s="226"/>
      <c r="E269" s="227">
        <v>-11.035</v>
      </c>
      <c r="F269" s="225"/>
      <c r="G269" s="225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5"/>
      <c r="AA269" s="215"/>
      <c r="AB269" s="215"/>
      <c r="AC269" s="215"/>
      <c r="AD269" s="215"/>
      <c r="AE269" s="215"/>
      <c r="AF269" s="215"/>
      <c r="AG269" s="215" t="s">
        <v>145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x14ac:dyDescent="0.2">
      <c r="A270" s="231" t="s">
        <v>132</v>
      </c>
      <c r="B270" s="232" t="s">
        <v>72</v>
      </c>
      <c r="C270" s="256" t="s">
        <v>73</v>
      </c>
      <c r="D270" s="233"/>
      <c r="E270" s="234"/>
      <c r="F270" s="235"/>
      <c r="G270" s="235">
        <f>SUMIF(AG271:AG275,"&lt;&gt;NOR",G271:G275)</f>
        <v>0</v>
      </c>
      <c r="H270" s="235"/>
      <c r="I270" s="235">
        <f>SUM(I271:I275)</f>
        <v>0</v>
      </c>
      <c r="J270" s="235"/>
      <c r="K270" s="235">
        <f>SUM(K271:K275)</f>
        <v>0</v>
      </c>
      <c r="L270" s="235"/>
      <c r="M270" s="235">
        <f>SUM(M271:M275)</f>
        <v>0</v>
      </c>
      <c r="N270" s="234"/>
      <c r="O270" s="234">
        <f>SUM(O271:O275)</f>
        <v>0.03</v>
      </c>
      <c r="P270" s="234"/>
      <c r="Q270" s="234">
        <f>SUM(Q271:Q275)</f>
        <v>0</v>
      </c>
      <c r="R270" s="235"/>
      <c r="S270" s="235"/>
      <c r="T270" s="236"/>
      <c r="U270" s="230"/>
      <c r="V270" s="230">
        <f>SUM(V271:V275)</f>
        <v>0.84</v>
      </c>
      <c r="W270" s="230"/>
      <c r="X270" s="230"/>
      <c r="Y270" s="230"/>
      <c r="AG270" t="s">
        <v>133</v>
      </c>
    </row>
    <row r="271" spans="1:60" outlineLevel="1" x14ac:dyDescent="0.2">
      <c r="A271" s="238">
        <v>44</v>
      </c>
      <c r="B271" s="239" t="s">
        <v>398</v>
      </c>
      <c r="C271" s="257" t="s">
        <v>399</v>
      </c>
      <c r="D271" s="240" t="s">
        <v>151</v>
      </c>
      <c r="E271" s="241">
        <v>4.6399999999999997</v>
      </c>
      <c r="F271" s="242"/>
      <c r="G271" s="243">
        <f>ROUND(E271*F271,2)</f>
        <v>0</v>
      </c>
      <c r="H271" s="242"/>
      <c r="I271" s="243">
        <f>ROUND(E271*H271,2)</f>
        <v>0</v>
      </c>
      <c r="J271" s="242"/>
      <c r="K271" s="243">
        <f>ROUND(E271*J271,2)</f>
        <v>0</v>
      </c>
      <c r="L271" s="243">
        <v>21</v>
      </c>
      <c r="M271" s="243">
        <f>G271*(1+L271/100)</f>
        <v>0</v>
      </c>
      <c r="N271" s="241">
        <v>3.7100000000000002E-3</v>
      </c>
      <c r="O271" s="241">
        <f>ROUND(E271*N271,2)</f>
        <v>0.02</v>
      </c>
      <c r="P271" s="241">
        <v>0</v>
      </c>
      <c r="Q271" s="241">
        <f>ROUND(E271*P271,2)</f>
        <v>0</v>
      </c>
      <c r="R271" s="243" t="s">
        <v>196</v>
      </c>
      <c r="S271" s="243" t="s">
        <v>138</v>
      </c>
      <c r="T271" s="244" t="s">
        <v>138</v>
      </c>
      <c r="U271" s="225">
        <v>0.18179999999999999</v>
      </c>
      <c r="V271" s="225">
        <f>ROUND(E271*U271,2)</f>
        <v>0.84</v>
      </c>
      <c r="W271" s="225"/>
      <c r="X271" s="225" t="s">
        <v>139</v>
      </c>
      <c r="Y271" s="225" t="s">
        <v>140</v>
      </c>
      <c r="Z271" s="215"/>
      <c r="AA271" s="215"/>
      <c r="AB271" s="215"/>
      <c r="AC271" s="215"/>
      <c r="AD271" s="215"/>
      <c r="AE271" s="215"/>
      <c r="AF271" s="215"/>
      <c r="AG271" s="215" t="s">
        <v>141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2" x14ac:dyDescent="0.2">
      <c r="A272" s="222"/>
      <c r="B272" s="223"/>
      <c r="C272" s="259" t="s">
        <v>400</v>
      </c>
      <c r="D272" s="226"/>
      <c r="E272" s="227">
        <v>4.6399999999999997</v>
      </c>
      <c r="F272" s="225"/>
      <c r="G272" s="225"/>
      <c r="H272" s="225"/>
      <c r="I272" s="225"/>
      <c r="J272" s="225"/>
      <c r="K272" s="225"/>
      <c r="L272" s="225"/>
      <c r="M272" s="225"/>
      <c r="N272" s="224"/>
      <c r="O272" s="224"/>
      <c r="P272" s="224"/>
      <c r="Q272" s="224"/>
      <c r="R272" s="225"/>
      <c r="S272" s="225"/>
      <c r="T272" s="225"/>
      <c r="U272" s="225"/>
      <c r="V272" s="225"/>
      <c r="W272" s="225"/>
      <c r="X272" s="225"/>
      <c r="Y272" s="225"/>
      <c r="Z272" s="215"/>
      <c r="AA272" s="215"/>
      <c r="AB272" s="215"/>
      <c r="AC272" s="215"/>
      <c r="AD272" s="215"/>
      <c r="AE272" s="215"/>
      <c r="AF272" s="215"/>
      <c r="AG272" s="215" t="s">
        <v>145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1" x14ac:dyDescent="0.2">
      <c r="A273" s="238">
        <v>45</v>
      </c>
      <c r="B273" s="239" t="s">
        <v>401</v>
      </c>
      <c r="C273" s="257" t="s">
        <v>402</v>
      </c>
      <c r="D273" s="240" t="s">
        <v>151</v>
      </c>
      <c r="E273" s="241">
        <v>43.5</v>
      </c>
      <c r="F273" s="242"/>
      <c r="G273" s="243">
        <f>ROUND(E273*F273,2)</f>
        <v>0</v>
      </c>
      <c r="H273" s="242"/>
      <c r="I273" s="243">
        <f>ROUND(E273*H273,2)</f>
        <v>0</v>
      </c>
      <c r="J273" s="242"/>
      <c r="K273" s="243">
        <f>ROUND(E273*J273,2)</f>
        <v>0</v>
      </c>
      <c r="L273" s="243">
        <v>21</v>
      </c>
      <c r="M273" s="243">
        <f>G273*(1+L273/100)</f>
        <v>0</v>
      </c>
      <c r="N273" s="241">
        <v>1.6000000000000001E-4</v>
      </c>
      <c r="O273" s="241">
        <f>ROUND(E273*N273,2)</f>
        <v>0.01</v>
      </c>
      <c r="P273" s="241">
        <v>0</v>
      </c>
      <c r="Q273" s="241">
        <f>ROUND(E273*P273,2)</f>
        <v>0</v>
      </c>
      <c r="R273" s="243" t="s">
        <v>352</v>
      </c>
      <c r="S273" s="243" t="s">
        <v>138</v>
      </c>
      <c r="T273" s="244" t="s">
        <v>138</v>
      </c>
      <c r="U273" s="225">
        <v>0</v>
      </c>
      <c r="V273" s="225">
        <f>ROUND(E273*U273,2)</f>
        <v>0</v>
      </c>
      <c r="W273" s="225"/>
      <c r="X273" s="225" t="s">
        <v>139</v>
      </c>
      <c r="Y273" s="225" t="s">
        <v>140</v>
      </c>
      <c r="Z273" s="215"/>
      <c r="AA273" s="215"/>
      <c r="AB273" s="215"/>
      <c r="AC273" s="215"/>
      <c r="AD273" s="215"/>
      <c r="AE273" s="215"/>
      <c r="AF273" s="215"/>
      <c r="AG273" s="215" t="s">
        <v>141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2" x14ac:dyDescent="0.2">
      <c r="A274" s="222"/>
      <c r="B274" s="223"/>
      <c r="C274" s="258" t="s">
        <v>403</v>
      </c>
      <c r="D274" s="245"/>
      <c r="E274" s="245"/>
      <c r="F274" s="245"/>
      <c r="G274" s="245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5"/>
      <c r="AA274" s="215"/>
      <c r="AB274" s="215"/>
      <c r="AC274" s="215"/>
      <c r="AD274" s="215"/>
      <c r="AE274" s="215"/>
      <c r="AF274" s="215"/>
      <c r="AG274" s="215" t="s">
        <v>143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46" t="str">
        <f>C274</f>
        <v>omítka vápenocementová, strojně nebo ručně nanášená v podlaží i ve schodišti na jakýkoliv druh podkladu, kompletní souvrství</v>
      </c>
      <c r="BB274" s="215"/>
      <c r="BC274" s="215"/>
      <c r="BD274" s="215"/>
      <c r="BE274" s="215"/>
      <c r="BF274" s="215"/>
      <c r="BG274" s="215"/>
      <c r="BH274" s="215"/>
    </row>
    <row r="275" spans="1:60" outlineLevel="2" x14ac:dyDescent="0.2">
      <c r="A275" s="222"/>
      <c r="B275" s="223"/>
      <c r="C275" s="259" t="s">
        <v>404</v>
      </c>
      <c r="D275" s="226"/>
      <c r="E275" s="227">
        <v>43.5</v>
      </c>
      <c r="F275" s="225"/>
      <c r="G275" s="225"/>
      <c r="H275" s="225"/>
      <c r="I275" s="225"/>
      <c r="J275" s="225"/>
      <c r="K275" s="225"/>
      <c r="L275" s="225"/>
      <c r="M275" s="225"/>
      <c r="N275" s="224"/>
      <c r="O275" s="224"/>
      <c r="P275" s="224"/>
      <c r="Q275" s="224"/>
      <c r="R275" s="225"/>
      <c r="S275" s="225"/>
      <c r="T275" s="225"/>
      <c r="U275" s="225"/>
      <c r="V275" s="225"/>
      <c r="W275" s="225"/>
      <c r="X275" s="225"/>
      <c r="Y275" s="225"/>
      <c r="Z275" s="215"/>
      <c r="AA275" s="215"/>
      <c r="AB275" s="215"/>
      <c r="AC275" s="215"/>
      <c r="AD275" s="215"/>
      <c r="AE275" s="215"/>
      <c r="AF275" s="215"/>
      <c r="AG275" s="215" t="s">
        <v>145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x14ac:dyDescent="0.2">
      <c r="A276" s="231" t="s">
        <v>132</v>
      </c>
      <c r="B276" s="232" t="s">
        <v>74</v>
      </c>
      <c r="C276" s="256" t="s">
        <v>75</v>
      </c>
      <c r="D276" s="233"/>
      <c r="E276" s="234"/>
      <c r="F276" s="235"/>
      <c r="G276" s="235">
        <f>SUMIF(AG277:AG282,"&lt;&gt;NOR",G277:G282)</f>
        <v>0</v>
      </c>
      <c r="H276" s="235"/>
      <c r="I276" s="235">
        <f>SUM(I277:I282)</f>
        <v>0</v>
      </c>
      <c r="J276" s="235"/>
      <c r="K276" s="235">
        <f>SUM(K277:K282)</f>
        <v>0</v>
      </c>
      <c r="L276" s="235"/>
      <c r="M276" s="235">
        <f>SUM(M277:M282)</f>
        <v>0</v>
      </c>
      <c r="N276" s="234"/>
      <c r="O276" s="234">
        <f>SUM(O277:O282)</f>
        <v>0</v>
      </c>
      <c r="P276" s="234"/>
      <c r="Q276" s="234">
        <f>SUM(Q277:Q282)</f>
        <v>0</v>
      </c>
      <c r="R276" s="235"/>
      <c r="S276" s="235"/>
      <c r="T276" s="236"/>
      <c r="U276" s="230"/>
      <c r="V276" s="230">
        <f>SUM(V277:V282)</f>
        <v>160.77000000000001</v>
      </c>
      <c r="W276" s="230"/>
      <c r="X276" s="230"/>
      <c r="Y276" s="230"/>
      <c r="AG276" t="s">
        <v>133</v>
      </c>
    </row>
    <row r="277" spans="1:60" outlineLevel="1" x14ac:dyDescent="0.2">
      <c r="A277" s="238">
        <v>46</v>
      </c>
      <c r="B277" s="239" t="s">
        <v>405</v>
      </c>
      <c r="C277" s="257" t="s">
        <v>406</v>
      </c>
      <c r="D277" s="240" t="s">
        <v>136</v>
      </c>
      <c r="E277" s="241">
        <v>373.89389999999997</v>
      </c>
      <c r="F277" s="242"/>
      <c r="G277" s="243">
        <f>ROUND(E277*F277,2)</f>
        <v>0</v>
      </c>
      <c r="H277" s="242"/>
      <c r="I277" s="243">
        <f>ROUND(E277*H277,2)</f>
        <v>0</v>
      </c>
      <c r="J277" s="242"/>
      <c r="K277" s="243">
        <f>ROUND(E277*J277,2)</f>
        <v>0</v>
      </c>
      <c r="L277" s="243">
        <v>21</v>
      </c>
      <c r="M277" s="243">
        <f>G277*(1+L277/100)</f>
        <v>0</v>
      </c>
      <c r="N277" s="241">
        <v>0</v>
      </c>
      <c r="O277" s="241">
        <f>ROUND(E277*N277,2)</f>
        <v>0</v>
      </c>
      <c r="P277" s="241">
        <v>0</v>
      </c>
      <c r="Q277" s="241">
        <f>ROUND(E277*P277,2)</f>
        <v>0</v>
      </c>
      <c r="R277" s="243" t="s">
        <v>352</v>
      </c>
      <c r="S277" s="243" t="s">
        <v>138</v>
      </c>
      <c r="T277" s="244" t="s">
        <v>138</v>
      </c>
      <c r="U277" s="225">
        <v>0.43</v>
      </c>
      <c r="V277" s="225">
        <f>ROUND(E277*U277,2)</f>
        <v>160.77000000000001</v>
      </c>
      <c r="W277" s="225"/>
      <c r="X277" s="225" t="s">
        <v>139</v>
      </c>
      <c r="Y277" s="225" t="s">
        <v>140</v>
      </c>
      <c r="Z277" s="215"/>
      <c r="AA277" s="215"/>
      <c r="AB277" s="215"/>
      <c r="AC277" s="215"/>
      <c r="AD277" s="215"/>
      <c r="AE277" s="215"/>
      <c r="AF277" s="215"/>
      <c r="AG277" s="215" t="s">
        <v>141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2" x14ac:dyDescent="0.2">
      <c r="A278" s="222"/>
      <c r="B278" s="223"/>
      <c r="C278" s="259" t="s">
        <v>313</v>
      </c>
      <c r="D278" s="226"/>
      <c r="E278" s="227"/>
      <c r="F278" s="225"/>
      <c r="G278" s="225"/>
      <c r="H278" s="225"/>
      <c r="I278" s="225"/>
      <c r="J278" s="225"/>
      <c r="K278" s="225"/>
      <c r="L278" s="225"/>
      <c r="M278" s="225"/>
      <c r="N278" s="224"/>
      <c r="O278" s="224"/>
      <c r="P278" s="224"/>
      <c r="Q278" s="224"/>
      <c r="R278" s="225"/>
      <c r="S278" s="225"/>
      <c r="T278" s="225"/>
      <c r="U278" s="225"/>
      <c r="V278" s="225"/>
      <c r="W278" s="225"/>
      <c r="X278" s="225"/>
      <c r="Y278" s="225"/>
      <c r="Z278" s="215"/>
      <c r="AA278" s="215"/>
      <c r="AB278" s="215"/>
      <c r="AC278" s="215"/>
      <c r="AD278" s="215"/>
      <c r="AE278" s="215"/>
      <c r="AF278" s="215"/>
      <c r="AG278" s="215" t="s">
        <v>145</v>
      </c>
      <c r="AH278" s="215">
        <v>0</v>
      </c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3" x14ac:dyDescent="0.2">
      <c r="A279" s="222"/>
      <c r="B279" s="223"/>
      <c r="C279" s="259" t="s">
        <v>314</v>
      </c>
      <c r="D279" s="226"/>
      <c r="E279" s="227">
        <v>146.33359999999999</v>
      </c>
      <c r="F279" s="225"/>
      <c r="G279" s="225"/>
      <c r="H279" s="225"/>
      <c r="I279" s="225"/>
      <c r="J279" s="225"/>
      <c r="K279" s="225"/>
      <c r="L279" s="225"/>
      <c r="M279" s="225"/>
      <c r="N279" s="224"/>
      <c r="O279" s="224"/>
      <c r="P279" s="224"/>
      <c r="Q279" s="224"/>
      <c r="R279" s="225"/>
      <c r="S279" s="225"/>
      <c r="T279" s="225"/>
      <c r="U279" s="225"/>
      <c r="V279" s="225"/>
      <c r="W279" s="225"/>
      <c r="X279" s="225"/>
      <c r="Y279" s="225"/>
      <c r="Z279" s="215"/>
      <c r="AA279" s="215"/>
      <c r="AB279" s="215"/>
      <c r="AC279" s="215"/>
      <c r="AD279" s="215"/>
      <c r="AE279" s="215"/>
      <c r="AF279" s="215"/>
      <c r="AG279" s="215" t="s">
        <v>145</v>
      </c>
      <c r="AH279" s="215">
        <v>5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3" x14ac:dyDescent="0.2">
      <c r="A280" s="222"/>
      <c r="B280" s="223"/>
      <c r="C280" s="259" t="s">
        <v>407</v>
      </c>
      <c r="D280" s="226"/>
      <c r="E280" s="227"/>
      <c r="F280" s="225"/>
      <c r="G280" s="225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25"/>
      <c r="Z280" s="215"/>
      <c r="AA280" s="215"/>
      <c r="AB280" s="215"/>
      <c r="AC280" s="215"/>
      <c r="AD280" s="215"/>
      <c r="AE280" s="215"/>
      <c r="AF280" s="215"/>
      <c r="AG280" s="215" t="s">
        <v>145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3" x14ac:dyDescent="0.2">
      <c r="A281" s="222"/>
      <c r="B281" s="223"/>
      <c r="C281" s="259" t="s">
        <v>356</v>
      </c>
      <c r="D281" s="226"/>
      <c r="E281" s="227">
        <v>16.941800000000001</v>
      </c>
      <c r="F281" s="225"/>
      <c r="G281" s="225"/>
      <c r="H281" s="225"/>
      <c r="I281" s="225"/>
      <c r="J281" s="225"/>
      <c r="K281" s="225"/>
      <c r="L281" s="225"/>
      <c r="M281" s="225"/>
      <c r="N281" s="224"/>
      <c r="O281" s="224"/>
      <c r="P281" s="224"/>
      <c r="Q281" s="224"/>
      <c r="R281" s="225"/>
      <c r="S281" s="225"/>
      <c r="T281" s="225"/>
      <c r="U281" s="225"/>
      <c r="V281" s="225"/>
      <c r="W281" s="225"/>
      <c r="X281" s="225"/>
      <c r="Y281" s="225"/>
      <c r="Z281" s="215"/>
      <c r="AA281" s="215"/>
      <c r="AB281" s="215"/>
      <c r="AC281" s="215"/>
      <c r="AD281" s="215"/>
      <c r="AE281" s="215"/>
      <c r="AF281" s="215"/>
      <c r="AG281" s="215" t="s">
        <v>145</v>
      </c>
      <c r="AH281" s="215">
        <v>5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3" x14ac:dyDescent="0.2">
      <c r="A282" s="222"/>
      <c r="B282" s="223"/>
      <c r="C282" s="259" t="s">
        <v>373</v>
      </c>
      <c r="D282" s="226"/>
      <c r="E282" s="227">
        <v>210.61850000000001</v>
      </c>
      <c r="F282" s="225"/>
      <c r="G282" s="225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25"/>
      <c r="Z282" s="215"/>
      <c r="AA282" s="215"/>
      <c r="AB282" s="215"/>
      <c r="AC282" s="215"/>
      <c r="AD282" s="215"/>
      <c r="AE282" s="215"/>
      <c r="AF282" s="215"/>
      <c r="AG282" s="215" t="s">
        <v>145</v>
      </c>
      <c r="AH282" s="215">
        <v>5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x14ac:dyDescent="0.2">
      <c r="A283" s="231" t="s">
        <v>132</v>
      </c>
      <c r="B283" s="232" t="s">
        <v>76</v>
      </c>
      <c r="C283" s="256" t="s">
        <v>77</v>
      </c>
      <c r="D283" s="233"/>
      <c r="E283" s="234"/>
      <c r="F283" s="235"/>
      <c r="G283" s="235">
        <f>SUMIF(AG284:AG285,"&lt;&gt;NOR",G284:G285)</f>
        <v>0</v>
      </c>
      <c r="H283" s="235"/>
      <c r="I283" s="235">
        <f>SUM(I284:I285)</f>
        <v>0</v>
      </c>
      <c r="J283" s="235"/>
      <c r="K283" s="235">
        <f>SUM(K284:K285)</f>
        <v>0</v>
      </c>
      <c r="L283" s="235"/>
      <c r="M283" s="235">
        <f>SUM(M284:M285)</f>
        <v>0</v>
      </c>
      <c r="N283" s="234"/>
      <c r="O283" s="234">
        <f>SUM(O284:O285)</f>
        <v>7.0000000000000007E-2</v>
      </c>
      <c r="P283" s="234"/>
      <c r="Q283" s="234">
        <f>SUM(Q284:Q285)</f>
        <v>0</v>
      </c>
      <c r="R283" s="235"/>
      <c r="S283" s="235"/>
      <c r="T283" s="236"/>
      <c r="U283" s="230"/>
      <c r="V283" s="230">
        <f>SUM(V284:V285)</f>
        <v>2.1</v>
      </c>
      <c r="W283" s="230"/>
      <c r="X283" s="230"/>
      <c r="Y283" s="230"/>
      <c r="AG283" t="s">
        <v>133</v>
      </c>
    </row>
    <row r="284" spans="1:60" ht="33.75" outlineLevel="1" x14ac:dyDescent="0.2">
      <c r="A284" s="238">
        <v>47</v>
      </c>
      <c r="B284" s="239" t="s">
        <v>408</v>
      </c>
      <c r="C284" s="257" t="s">
        <v>409</v>
      </c>
      <c r="D284" s="240" t="s">
        <v>410</v>
      </c>
      <c r="E284" s="241">
        <v>1</v>
      </c>
      <c r="F284" s="242"/>
      <c r="G284" s="243">
        <f>ROUND(E284*F284,2)</f>
        <v>0</v>
      </c>
      <c r="H284" s="242"/>
      <c r="I284" s="243">
        <f>ROUND(E284*H284,2)</f>
        <v>0</v>
      </c>
      <c r="J284" s="242"/>
      <c r="K284" s="243">
        <f>ROUND(E284*J284,2)</f>
        <v>0</v>
      </c>
      <c r="L284" s="243">
        <v>21</v>
      </c>
      <c r="M284" s="243">
        <f>G284*(1+L284/100)</f>
        <v>0</v>
      </c>
      <c r="N284" s="241">
        <v>6.7510000000000001E-2</v>
      </c>
      <c r="O284" s="241">
        <f>ROUND(E284*N284,2)</f>
        <v>7.0000000000000007E-2</v>
      </c>
      <c r="P284" s="241">
        <v>0</v>
      </c>
      <c r="Q284" s="241">
        <f>ROUND(E284*P284,2)</f>
        <v>0</v>
      </c>
      <c r="R284" s="243" t="s">
        <v>196</v>
      </c>
      <c r="S284" s="243" t="s">
        <v>138</v>
      </c>
      <c r="T284" s="244" t="s">
        <v>138</v>
      </c>
      <c r="U284" s="225">
        <v>2.097</v>
      </c>
      <c r="V284" s="225">
        <f>ROUND(E284*U284,2)</f>
        <v>2.1</v>
      </c>
      <c r="W284" s="225"/>
      <c r="X284" s="225" t="s">
        <v>139</v>
      </c>
      <c r="Y284" s="225" t="s">
        <v>140</v>
      </c>
      <c r="Z284" s="215"/>
      <c r="AA284" s="215"/>
      <c r="AB284" s="215"/>
      <c r="AC284" s="215"/>
      <c r="AD284" s="215"/>
      <c r="AE284" s="215"/>
      <c r="AF284" s="215"/>
      <c r="AG284" s="215" t="s">
        <v>141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ht="22.5" outlineLevel="2" x14ac:dyDescent="0.2">
      <c r="A285" s="222"/>
      <c r="B285" s="223"/>
      <c r="C285" s="258" t="s">
        <v>411</v>
      </c>
      <c r="D285" s="245"/>
      <c r="E285" s="245"/>
      <c r="F285" s="245"/>
      <c r="G285" s="245"/>
      <c r="H285" s="225"/>
      <c r="I285" s="225"/>
      <c r="J285" s="225"/>
      <c r="K285" s="225"/>
      <c r="L285" s="225"/>
      <c r="M285" s="225"/>
      <c r="N285" s="224"/>
      <c r="O285" s="224"/>
      <c r="P285" s="224"/>
      <c r="Q285" s="224"/>
      <c r="R285" s="225"/>
      <c r="S285" s="225"/>
      <c r="T285" s="225"/>
      <c r="U285" s="225"/>
      <c r="V285" s="225"/>
      <c r="W285" s="225"/>
      <c r="X285" s="225"/>
      <c r="Y285" s="225"/>
      <c r="Z285" s="215"/>
      <c r="AA285" s="215"/>
      <c r="AB285" s="215"/>
      <c r="AC285" s="215"/>
      <c r="AD285" s="215"/>
      <c r="AE285" s="215"/>
      <c r="AF285" s="215"/>
      <c r="AG285" s="215" t="s">
        <v>143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46" t="str">
        <f>C285</f>
        <v>lisované nebo z úhelníků s vybetonováním prahu, z pomocného pracovního lešení o výšce podlahy do 1900 mm a pro zatížení do 1,5 kPa, včetně dodávky zárubně</v>
      </c>
      <c r="BB285" s="215"/>
      <c r="BC285" s="215"/>
      <c r="BD285" s="215"/>
      <c r="BE285" s="215"/>
      <c r="BF285" s="215"/>
      <c r="BG285" s="215"/>
      <c r="BH285" s="215"/>
    </row>
    <row r="286" spans="1:60" x14ac:dyDescent="0.2">
      <c r="A286" s="231" t="s">
        <v>132</v>
      </c>
      <c r="B286" s="232" t="s">
        <v>78</v>
      </c>
      <c r="C286" s="256" t="s">
        <v>79</v>
      </c>
      <c r="D286" s="233"/>
      <c r="E286" s="234"/>
      <c r="F286" s="235"/>
      <c r="G286" s="235">
        <f>SUMIF(AG287:AG287,"&lt;&gt;NOR",G287:G287)</f>
        <v>0</v>
      </c>
      <c r="H286" s="235"/>
      <c r="I286" s="235">
        <f>SUM(I287:I287)</f>
        <v>0</v>
      </c>
      <c r="J286" s="235"/>
      <c r="K286" s="235">
        <f>SUM(K287:K287)</f>
        <v>0</v>
      </c>
      <c r="L286" s="235"/>
      <c r="M286" s="235">
        <f>SUM(M287:M287)</f>
        <v>0</v>
      </c>
      <c r="N286" s="234"/>
      <c r="O286" s="234">
        <f>SUM(O287:O287)</f>
        <v>0</v>
      </c>
      <c r="P286" s="234"/>
      <c r="Q286" s="234">
        <f>SUM(Q287:Q287)</f>
        <v>0</v>
      </c>
      <c r="R286" s="235"/>
      <c r="S286" s="235"/>
      <c r="T286" s="236"/>
      <c r="U286" s="230"/>
      <c r="V286" s="230">
        <f>SUM(V287:V287)</f>
        <v>8</v>
      </c>
      <c r="W286" s="230"/>
      <c r="X286" s="230"/>
      <c r="Y286" s="230"/>
      <c r="AG286" t="s">
        <v>133</v>
      </c>
    </row>
    <row r="287" spans="1:60" outlineLevel="1" x14ac:dyDescent="0.2">
      <c r="A287" s="249">
        <v>48</v>
      </c>
      <c r="B287" s="250" t="s">
        <v>412</v>
      </c>
      <c r="C287" s="263" t="s">
        <v>413</v>
      </c>
      <c r="D287" s="251" t="s">
        <v>414</v>
      </c>
      <c r="E287" s="252">
        <v>8</v>
      </c>
      <c r="F287" s="253"/>
      <c r="G287" s="254">
        <f>ROUND(E287*F287,2)</f>
        <v>0</v>
      </c>
      <c r="H287" s="253"/>
      <c r="I287" s="254">
        <f>ROUND(E287*H287,2)</f>
        <v>0</v>
      </c>
      <c r="J287" s="253"/>
      <c r="K287" s="254">
        <f>ROUND(E287*J287,2)</f>
        <v>0</v>
      </c>
      <c r="L287" s="254">
        <v>21</v>
      </c>
      <c r="M287" s="254">
        <f>G287*(1+L287/100)</f>
        <v>0</v>
      </c>
      <c r="N287" s="252">
        <v>0</v>
      </c>
      <c r="O287" s="252">
        <f>ROUND(E287*N287,2)</f>
        <v>0</v>
      </c>
      <c r="P287" s="252">
        <v>0</v>
      </c>
      <c r="Q287" s="252">
        <f>ROUND(E287*P287,2)</f>
        <v>0</v>
      </c>
      <c r="R287" s="254" t="s">
        <v>415</v>
      </c>
      <c r="S287" s="254" t="s">
        <v>138</v>
      </c>
      <c r="T287" s="255" t="s">
        <v>138</v>
      </c>
      <c r="U287" s="225">
        <v>1</v>
      </c>
      <c r="V287" s="225">
        <f>ROUND(E287*U287,2)</f>
        <v>8</v>
      </c>
      <c r="W287" s="225"/>
      <c r="X287" s="225" t="s">
        <v>79</v>
      </c>
      <c r="Y287" s="225" t="s">
        <v>140</v>
      </c>
      <c r="Z287" s="215"/>
      <c r="AA287" s="215"/>
      <c r="AB287" s="215"/>
      <c r="AC287" s="215"/>
      <c r="AD287" s="215"/>
      <c r="AE287" s="215"/>
      <c r="AF287" s="215"/>
      <c r="AG287" s="215" t="s">
        <v>416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x14ac:dyDescent="0.2">
      <c r="A288" s="231" t="s">
        <v>132</v>
      </c>
      <c r="B288" s="232" t="s">
        <v>80</v>
      </c>
      <c r="C288" s="256" t="s">
        <v>81</v>
      </c>
      <c r="D288" s="233"/>
      <c r="E288" s="234"/>
      <c r="F288" s="235"/>
      <c r="G288" s="235">
        <f>SUMIF(AG289:AG291,"&lt;&gt;NOR",G289:G291)</f>
        <v>0</v>
      </c>
      <c r="H288" s="235"/>
      <c r="I288" s="235">
        <f>SUM(I289:I291)</f>
        <v>0</v>
      </c>
      <c r="J288" s="235"/>
      <c r="K288" s="235">
        <f>SUM(K289:K291)</f>
        <v>0</v>
      </c>
      <c r="L288" s="235"/>
      <c r="M288" s="235">
        <f>SUM(M289:M291)</f>
        <v>0</v>
      </c>
      <c r="N288" s="234"/>
      <c r="O288" s="234">
        <f>SUM(O289:O291)</f>
        <v>4.1900000000000004</v>
      </c>
      <c r="P288" s="234"/>
      <c r="Q288" s="234">
        <f>SUM(Q289:Q291)</f>
        <v>0</v>
      </c>
      <c r="R288" s="235"/>
      <c r="S288" s="235"/>
      <c r="T288" s="236"/>
      <c r="U288" s="230"/>
      <c r="V288" s="230">
        <f>SUM(V289:V291)</f>
        <v>4.46</v>
      </c>
      <c r="W288" s="230"/>
      <c r="X288" s="230"/>
      <c r="Y288" s="230"/>
      <c r="AG288" t="s">
        <v>133</v>
      </c>
    </row>
    <row r="289" spans="1:60" outlineLevel="1" x14ac:dyDescent="0.2">
      <c r="A289" s="238">
        <v>49</v>
      </c>
      <c r="B289" s="239" t="s">
        <v>417</v>
      </c>
      <c r="C289" s="257" t="s">
        <v>418</v>
      </c>
      <c r="D289" s="240" t="s">
        <v>151</v>
      </c>
      <c r="E289" s="241">
        <v>27.5</v>
      </c>
      <c r="F289" s="242"/>
      <c r="G289" s="243">
        <f>ROUND(E289*F289,2)</f>
        <v>0</v>
      </c>
      <c r="H289" s="242"/>
      <c r="I289" s="243">
        <f>ROUND(E289*H289,2)</f>
        <v>0</v>
      </c>
      <c r="J289" s="242"/>
      <c r="K289" s="243">
        <f>ROUND(E289*J289,2)</f>
        <v>0</v>
      </c>
      <c r="L289" s="243">
        <v>21</v>
      </c>
      <c r="M289" s="243">
        <f>G289*(1+L289/100)</f>
        <v>0</v>
      </c>
      <c r="N289" s="241">
        <v>0.1525</v>
      </c>
      <c r="O289" s="241">
        <f>ROUND(E289*N289,2)</f>
        <v>4.1900000000000004</v>
      </c>
      <c r="P289" s="241">
        <v>0</v>
      </c>
      <c r="Q289" s="241">
        <f>ROUND(E289*P289,2)</f>
        <v>0</v>
      </c>
      <c r="R289" s="243" t="s">
        <v>137</v>
      </c>
      <c r="S289" s="243" t="s">
        <v>138</v>
      </c>
      <c r="T289" s="244" t="s">
        <v>138</v>
      </c>
      <c r="U289" s="225">
        <v>0.16200000000000001</v>
      </c>
      <c r="V289" s="225">
        <f>ROUND(E289*U289,2)</f>
        <v>4.46</v>
      </c>
      <c r="W289" s="225"/>
      <c r="X289" s="225" t="s">
        <v>139</v>
      </c>
      <c r="Y289" s="225" t="s">
        <v>140</v>
      </c>
      <c r="Z289" s="215"/>
      <c r="AA289" s="215"/>
      <c r="AB289" s="215"/>
      <c r="AC289" s="215"/>
      <c r="AD289" s="215"/>
      <c r="AE289" s="215"/>
      <c r="AF289" s="215"/>
      <c r="AG289" s="215" t="s">
        <v>141</v>
      </c>
      <c r="AH289" s="215"/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2" x14ac:dyDescent="0.2">
      <c r="A290" s="222"/>
      <c r="B290" s="223"/>
      <c r="C290" s="258" t="s">
        <v>419</v>
      </c>
      <c r="D290" s="245"/>
      <c r="E290" s="245"/>
      <c r="F290" s="245"/>
      <c r="G290" s="245"/>
      <c r="H290" s="225"/>
      <c r="I290" s="225"/>
      <c r="J290" s="225"/>
      <c r="K290" s="225"/>
      <c r="L290" s="225"/>
      <c r="M290" s="225"/>
      <c r="N290" s="224"/>
      <c r="O290" s="224"/>
      <c r="P290" s="224"/>
      <c r="Q290" s="224"/>
      <c r="R290" s="225"/>
      <c r="S290" s="225"/>
      <c r="T290" s="225"/>
      <c r="U290" s="225"/>
      <c r="V290" s="225"/>
      <c r="W290" s="225"/>
      <c r="X290" s="225"/>
      <c r="Y290" s="225"/>
      <c r="Z290" s="215"/>
      <c r="AA290" s="215"/>
      <c r="AB290" s="215"/>
      <c r="AC290" s="215"/>
      <c r="AD290" s="215"/>
      <c r="AE290" s="215"/>
      <c r="AF290" s="215"/>
      <c r="AG290" s="215" t="s">
        <v>143</v>
      </c>
      <c r="AH290" s="215"/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2" x14ac:dyDescent="0.2">
      <c r="A291" s="222"/>
      <c r="B291" s="223"/>
      <c r="C291" s="259" t="s">
        <v>420</v>
      </c>
      <c r="D291" s="226"/>
      <c r="E291" s="227">
        <v>27.5</v>
      </c>
      <c r="F291" s="225"/>
      <c r="G291" s="225"/>
      <c r="H291" s="225"/>
      <c r="I291" s="225"/>
      <c r="J291" s="225"/>
      <c r="K291" s="225"/>
      <c r="L291" s="225"/>
      <c r="M291" s="225"/>
      <c r="N291" s="224"/>
      <c r="O291" s="224"/>
      <c r="P291" s="224"/>
      <c r="Q291" s="224"/>
      <c r="R291" s="225"/>
      <c r="S291" s="225"/>
      <c r="T291" s="225"/>
      <c r="U291" s="225"/>
      <c r="V291" s="225"/>
      <c r="W291" s="225"/>
      <c r="X291" s="225"/>
      <c r="Y291" s="225"/>
      <c r="Z291" s="215"/>
      <c r="AA291" s="215"/>
      <c r="AB291" s="215"/>
      <c r="AC291" s="215"/>
      <c r="AD291" s="215"/>
      <c r="AE291" s="215"/>
      <c r="AF291" s="215"/>
      <c r="AG291" s="215" t="s">
        <v>145</v>
      </c>
      <c r="AH291" s="215">
        <v>5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x14ac:dyDescent="0.2">
      <c r="A292" s="231" t="s">
        <v>132</v>
      </c>
      <c r="B292" s="232" t="s">
        <v>82</v>
      </c>
      <c r="C292" s="256" t="s">
        <v>83</v>
      </c>
      <c r="D292" s="233"/>
      <c r="E292" s="234"/>
      <c r="F292" s="235"/>
      <c r="G292" s="235">
        <f>SUMIF(AG293:AG300,"&lt;&gt;NOR",G293:G300)</f>
        <v>0</v>
      </c>
      <c r="H292" s="235"/>
      <c r="I292" s="235">
        <f>SUM(I293:I300)</f>
        <v>0</v>
      </c>
      <c r="J292" s="235"/>
      <c r="K292" s="235">
        <f>SUM(K293:K300)</f>
        <v>0</v>
      </c>
      <c r="L292" s="235"/>
      <c r="M292" s="235">
        <f>SUM(M293:M300)</f>
        <v>0</v>
      </c>
      <c r="N292" s="234"/>
      <c r="O292" s="234">
        <f>SUM(O293:O300)</f>
        <v>0.04</v>
      </c>
      <c r="P292" s="234"/>
      <c r="Q292" s="234">
        <f>SUM(Q293:Q300)</f>
        <v>0</v>
      </c>
      <c r="R292" s="235"/>
      <c r="S292" s="235"/>
      <c r="T292" s="236"/>
      <c r="U292" s="230"/>
      <c r="V292" s="230">
        <f>SUM(V293:V300)</f>
        <v>5.96</v>
      </c>
      <c r="W292" s="230"/>
      <c r="X292" s="230"/>
      <c r="Y292" s="230"/>
      <c r="AG292" t="s">
        <v>133</v>
      </c>
    </row>
    <row r="293" spans="1:60" outlineLevel="1" x14ac:dyDescent="0.2">
      <c r="A293" s="238">
        <v>50</v>
      </c>
      <c r="B293" s="239" t="s">
        <v>421</v>
      </c>
      <c r="C293" s="257" t="s">
        <v>422</v>
      </c>
      <c r="D293" s="240" t="s">
        <v>136</v>
      </c>
      <c r="E293" s="241">
        <v>27.830300000000001</v>
      </c>
      <c r="F293" s="242"/>
      <c r="G293" s="243">
        <f>ROUND(E293*F293,2)</f>
        <v>0</v>
      </c>
      <c r="H293" s="242"/>
      <c r="I293" s="243">
        <f>ROUND(E293*H293,2)</f>
        <v>0</v>
      </c>
      <c r="J293" s="242"/>
      <c r="K293" s="243">
        <f>ROUND(E293*J293,2)</f>
        <v>0</v>
      </c>
      <c r="L293" s="243">
        <v>21</v>
      </c>
      <c r="M293" s="243">
        <f>G293*(1+L293/100)</f>
        <v>0</v>
      </c>
      <c r="N293" s="241">
        <v>1.58E-3</v>
      </c>
      <c r="O293" s="241">
        <f>ROUND(E293*N293,2)</f>
        <v>0.04</v>
      </c>
      <c r="P293" s="241">
        <v>0</v>
      </c>
      <c r="Q293" s="241">
        <f>ROUND(E293*P293,2)</f>
        <v>0</v>
      </c>
      <c r="R293" s="243" t="s">
        <v>423</v>
      </c>
      <c r="S293" s="243" t="s">
        <v>138</v>
      </c>
      <c r="T293" s="244" t="s">
        <v>138</v>
      </c>
      <c r="U293" s="225">
        <v>0.214</v>
      </c>
      <c r="V293" s="225">
        <f>ROUND(E293*U293,2)</f>
        <v>5.96</v>
      </c>
      <c r="W293" s="225"/>
      <c r="X293" s="225" t="s">
        <v>139</v>
      </c>
      <c r="Y293" s="225" t="s">
        <v>140</v>
      </c>
      <c r="Z293" s="215"/>
      <c r="AA293" s="215"/>
      <c r="AB293" s="215"/>
      <c r="AC293" s="215"/>
      <c r="AD293" s="215"/>
      <c r="AE293" s="215"/>
      <c r="AF293" s="215"/>
      <c r="AG293" s="215" t="s">
        <v>141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2" x14ac:dyDescent="0.2">
      <c r="A294" s="222"/>
      <c r="B294" s="223"/>
      <c r="C294" s="259" t="s">
        <v>424</v>
      </c>
      <c r="D294" s="226"/>
      <c r="E294" s="227">
        <v>3.46</v>
      </c>
      <c r="F294" s="225"/>
      <c r="G294" s="225"/>
      <c r="H294" s="225"/>
      <c r="I294" s="225"/>
      <c r="J294" s="225"/>
      <c r="K294" s="225"/>
      <c r="L294" s="225"/>
      <c r="M294" s="225"/>
      <c r="N294" s="224"/>
      <c r="O294" s="224"/>
      <c r="P294" s="224"/>
      <c r="Q294" s="224"/>
      <c r="R294" s="225"/>
      <c r="S294" s="225"/>
      <c r="T294" s="225"/>
      <c r="U294" s="225"/>
      <c r="V294" s="225"/>
      <c r="W294" s="225"/>
      <c r="X294" s="225"/>
      <c r="Y294" s="225"/>
      <c r="Z294" s="215"/>
      <c r="AA294" s="215"/>
      <c r="AB294" s="215"/>
      <c r="AC294" s="215"/>
      <c r="AD294" s="215"/>
      <c r="AE294" s="215"/>
      <c r="AF294" s="215"/>
      <c r="AG294" s="215" t="s">
        <v>145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">
      <c r="A295" s="222"/>
      <c r="B295" s="223"/>
      <c r="C295" s="259" t="s">
        <v>425</v>
      </c>
      <c r="D295" s="226"/>
      <c r="E295" s="227">
        <v>5.8860999999999999</v>
      </c>
      <c r="F295" s="225"/>
      <c r="G295" s="225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5"/>
      <c r="AA295" s="215"/>
      <c r="AB295" s="215"/>
      <c r="AC295" s="215"/>
      <c r="AD295" s="215"/>
      <c r="AE295" s="215"/>
      <c r="AF295" s="215"/>
      <c r="AG295" s="215" t="s">
        <v>145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3" x14ac:dyDescent="0.2">
      <c r="A296" s="222"/>
      <c r="B296" s="223"/>
      <c r="C296" s="259" t="s">
        <v>426</v>
      </c>
      <c r="D296" s="226"/>
      <c r="E296" s="227">
        <v>1.9787999999999999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5"/>
      <c r="AA296" s="215"/>
      <c r="AB296" s="215"/>
      <c r="AC296" s="215"/>
      <c r="AD296" s="215"/>
      <c r="AE296" s="215"/>
      <c r="AF296" s="215"/>
      <c r="AG296" s="215" t="s">
        <v>145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">
      <c r="A297" s="222"/>
      <c r="B297" s="223"/>
      <c r="C297" s="259" t="s">
        <v>427</v>
      </c>
      <c r="D297" s="226"/>
      <c r="E297" s="227">
        <v>5.13</v>
      </c>
      <c r="F297" s="225"/>
      <c r="G297" s="22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25"/>
      <c r="Z297" s="215"/>
      <c r="AA297" s="215"/>
      <c r="AB297" s="215"/>
      <c r="AC297" s="215"/>
      <c r="AD297" s="215"/>
      <c r="AE297" s="215"/>
      <c r="AF297" s="215"/>
      <c r="AG297" s="215" t="s">
        <v>145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">
      <c r="A298" s="222"/>
      <c r="B298" s="223"/>
      <c r="C298" s="259" t="s">
        <v>428</v>
      </c>
      <c r="D298" s="226"/>
      <c r="E298" s="227">
        <v>2.9681999999999999</v>
      </c>
      <c r="F298" s="225"/>
      <c r="G298" s="225"/>
      <c r="H298" s="225"/>
      <c r="I298" s="225"/>
      <c r="J298" s="225"/>
      <c r="K298" s="225"/>
      <c r="L298" s="225"/>
      <c r="M298" s="225"/>
      <c r="N298" s="224"/>
      <c r="O298" s="224"/>
      <c r="P298" s="224"/>
      <c r="Q298" s="224"/>
      <c r="R298" s="225"/>
      <c r="S298" s="225"/>
      <c r="T298" s="225"/>
      <c r="U298" s="225"/>
      <c r="V298" s="225"/>
      <c r="W298" s="225"/>
      <c r="X298" s="225"/>
      <c r="Y298" s="225"/>
      <c r="Z298" s="215"/>
      <c r="AA298" s="215"/>
      <c r="AB298" s="215"/>
      <c r="AC298" s="215"/>
      <c r="AD298" s="215"/>
      <c r="AE298" s="215"/>
      <c r="AF298" s="215"/>
      <c r="AG298" s="215" t="s">
        <v>145</v>
      </c>
      <c r="AH298" s="215">
        <v>0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3" x14ac:dyDescent="0.2">
      <c r="A299" s="222"/>
      <c r="B299" s="223"/>
      <c r="C299" s="259" t="s">
        <v>429</v>
      </c>
      <c r="D299" s="226"/>
      <c r="E299" s="227">
        <v>3.1772</v>
      </c>
      <c r="F299" s="225"/>
      <c r="G299" s="225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5"/>
      <c r="AA299" s="215"/>
      <c r="AB299" s="215"/>
      <c r="AC299" s="215"/>
      <c r="AD299" s="215"/>
      <c r="AE299" s="215"/>
      <c r="AF299" s="215"/>
      <c r="AG299" s="215" t="s">
        <v>145</v>
      </c>
      <c r="AH299" s="215">
        <v>0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">
      <c r="A300" s="222"/>
      <c r="B300" s="223"/>
      <c r="C300" s="259" t="s">
        <v>430</v>
      </c>
      <c r="D300" s="226"/>
      <c r="E300" s="227">
        <v>5.23</v>
      </c>
      <c r="F300" s="225"/>
      <c r="G300" s="225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25"/>
      <c r="Z300" s="215"/>
      <c r="AA300" s="215"/>
      <c r="AB300" s="215"/>
      <c r="AC300" s="215"/>
      <c r="AD300" s="215"/>
      <c r="AE300" s="215"/>
      <c r="AF300" s="215"/>
      <c r="AG300" s="215" t="s">
        <v>145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x14ac:dyDescent="0.2">
      <c r="A301" s="231" t="s">
        <v>132</v>
      </c>
      <c r="B301" s="232" t="s">
        <v>84</v>
      </c>
      <c r="C301" s="256" t="s">
        <v>85</v>
      </c>
      <c r="D301" s="233"/>
      <c r="E301" s="234"/>
      <c r="F301" s="235"/>
      <c r="G301" s="235">
        <f>SUMIF(AG302:AG313,"&lt;&gt;NOR",G302:G313)</f>
        <v>0</v>
      </c>
      <c r="H301" s="235"/>
      <c r="I301" s="235">
        <f>SUM(I302:I313)</f>
        <v>0</v>
      </c>
      <c r="J301" s="235"/>
      <c r="K301" s="235">
        <f>SUM(K302:K313)</f>
        <v>0</v>
      </c>
      <c r="L301" s="235"/>
      <c r="M301" s="235">
        <f>SUM(M302:M313)</f>
        <v>0</v>
      </c>
      <c r="N301" s="234"/>
      <c r="O301" s="234">
        <f>SUM(O302:O313)</f>
        <v>0.01</v>
      </c>
      <c r="P301" s="234"/>
      <c r="Q301" s="234">
        <f>SUM(Q302:Q313)</f>
        <v>0</v>
      </c>
      <c r="R301" s="235"/>
      <c r="S301" s="235"/>
      <c r="T301" s="236"/>
      <c r="U301" s="230"/>
      <c r="V301" s="230">
        <f>SUM(V302:V313)</f>
        <v>39.17</v>
      </c>
      <c r="W301" s="230"/>
      <c r="X301" s="230"/>
      <c r="Y301" s="230"/>
      <c r="AG301" t="s">
        <v>133</v>
      </c>
    </row>
    <row r="302" spans="1:60" ht="56.25" outlineLevel="1" x14ac:dyDescent="0.2">
      <c r="A302" s="238">
        <v>51</v>
      </c>
      <c r="B302" s="239" t="s">
        <v>431</v>
      </c>
      <c r="C302" s="257" t="s">
        <v>432</v>
      </c>
      <c r="D302" s="240" t="s">
        <v>136</v>
      </c>
      <c r="E302" s="241">
        <v>127.19</v>
      </c>
      <c r="F302" s="242"/>
      <c r="G302" s="243">
        <f>ROUND(E302*F302,2)</f>
        <v>0</v>
      </c>
      <c r="H302" s="242"/>
      <c r="I302" s="243">
        <f>ROUND(E302*H302,2)</f>
        <v>0</v>
      </c>
      <c r="J302" s="242"/>
      <c r="K302" s="243">
        <f>ROUND(E302*J302,2)</f>
        <v>0</v>
      </c>
      <c r="L302" s="243">
        <v>21</v>
      </c>
      <c r="M302" s="243">
        <f>G302*(1+L302/100)</f>
        <v>0</v>
      </c>
      <c r="N302" s="241">
        <v>4.0000000000000003E-5</v>
      </c>
      <c r="O302" s="241">
        <f>ROUND(E302*N302,2)</f>
        <v>0.01</v>
      </c>
      <c r="P302" s="241">
        <v>0</v>
      </c>
      <c r="Q302" s="241">
        <f>ROUND(E302*P302,2)</f>
        <v>0</v>
      </c>
      <c r="R302" s="243" t="s">
        <v>352</v>
      </c>
      <c r="S302" s="243" t="s">
        <v>138</v>
      </c>
      <c r="T302" s="244" t="s">
        <v>138</v>
      </c>
      <c r="U302" s="225">
        <v>0.308</v>
      </c>
      <c r="V302" s="225">
        <f>ROUND(E302*U302,2)</f>
        <v>39.17</v>
      </c>
      <c r="W302" s="225"/>
      <c r="X302" s="225" t="s">
        <v>139</v>
      </c>
      <c r="Y302" s="225" t="s">
        <v>140</v>
      </c>
      <c r="Z302" s="215"/>
      <c r="AA302" s="215"/>
      <c r="AB302" s="215"/>
      <c r="AC302" s="215"/>
      <c r="AD302" s="215"/>
      <c r="AE302" s="215"/>
      <c r="AF302" s="215"/>
      <c r="AG302" s="215" t="s">
        <v>141</v>
      </c>
      <c r="AH302" s="215"/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2" x14ac:dyDescent="0.2">
      <c r="A303" s="222"/>
      <c r="B303" s="223"/>
      <c r="C303" s="259" t="s">
        <v>433</v>
      </c>
      <c r="D303" s="226"/>
      <c r="E303" s="227">
        <v>5.14</v>
      </c>
      <c r="F303" s="225"/>
      <c r="G303" s="225"/>
      <c r="H303" s="225"/>
      <c r="I303" s="225"/>
      <c r="J303" s="225"/>
      <c r="K303" s="225"/>
      <c r="L303" s="225"/>
      <c r="M303" s="225"/>
      <c r="N303" s="224"/>
      <c r="O303" s="224"/>
      <c r="P303" s="224"/>
      <c r="Q303" s="224"/>
      <c r="R303" s="225"/>
      <c r="S303" s="225"/>
      <c r="T303" s="225"/>
      <c r="U303" s="225"/>
      <c r="V303" s="225"/>
      <c r="W303" s="225"/>
      <c r="X303" s="225"/>
      <c r="Y303" s="225"/>
      <c r="Z303" s="215"/>
      <c r="AA303" s="215"/>
      <c r="AB303" s="215"/>
      <c r="AC303" s="215"/>
      <c r="AD303" s="215"/>
      <c r="AE303" s="215"/>
      <c r="AF303" s="215"/>
      <c r="AG303" s="215" t="s">
        <v>145</v>
      </c>
      <c r="AH303" s="215">
        <v>0</v>
      </c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3" x14ac:dyDescent="0.2">
      <c r="A304" s="222"/>
      <c r="B304" s="223"/>
      <c r="C304" s="259" t="s">
        <v>434</v>
      </c>
      <c r="D304" s="226"/>
      <c r="E304" s="227">
        <v>12.17</v>
      </c>
      <c r="F304" s="225"/>
      <c r="G304" s="225"/>
      <c r="H304" s="225"/>
      <c r="I304" s="225"/>
      <c r="J304" s="225"/>
      <c r="K304" s="225"/>
      <c r="L304" s="225"/>
      <c r="M304" s="225"/>
      <c r="N304" s="224"/>
      <c r="O304" s="224"/>
      <c r="P304" s="224"/>
      <c r="Q304" s="224"/>
      <c r="R304" s="225"/>
      <c r="S304" s="225"/>
      <c r="T304" s="225"/>
      <c r="U304" s="225"/>
      <c r="V304" s="225"/>
      <c r="W304" s="225"/>
      <c r="X304" s="225"/>
      <c r="Y304" s="225"/>
      <c r="Z304" s="215"/>
      <c r="AA304" s="215"/>
      <c r="AB304" s="215"/>
      <c r="AC304" s="215"/>
      <c r="AD304" s="215"/>
      <c r="AE304" s="215"/>
      <c r="AF304" s="215"/>
      <c r="AG304" s="215" t="s">
        <v>145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3" x14ac:dyDescent="0.2">
      <c r="A305" s="222"/>
      <c r="B305" s="223"/>
      <c r="C305" s="259" t="s">
        <v>435</v>
      </c>
      <c r="D305" s="226"/>
      <c r="E305" s="227">
        <v>27</v>
      </c>
      <c r="F305" s="225"/>
      <c r="G305" s="225"/>
      <c r="H305" s="225"/>
      <c r="I305" s="225"/>
      <c r="J305" s="225"/>
      <c r="K305" s="225"/>
      <c r="L305" s="225"/>
      <c r="M305" s="225"/>
      <c r="N305" s="224"/>
      <c r="O305" s="224"/>
      <c r="P305" s="224"/>
      <c r="Q305" s="224"/>
      <c r="R305" s="225"/>
      <c r="S305" s="225"/>
      <c r="T305" s="225"/>
      <c r="U305" s="225"/>
      <c r="V305" s="225"/>
      <c r="W305" s="225"/>
      <c r="X305" s="225"/>
      <c r="Y305" s="225"/>
      <c r="Z305" s="215"/>
      <c r="AA305" s="215"/>
      <c r="AB305" s="215"/>
      <c r="AC305" s="215"/>
      <c r="AD305" s="215"/>
      <c r="AE305" s="215"/>
      <c r="AF305" s="215"/>
      <c r="AG305" s="215" t="s">
        <v>145</v>
      </c>
      <c r="AH305" s="215">
        <v>0</v>
      </c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3" x14ac:dyDescent="0.2">
      <c r="A306" s="222"/>
      <c r="B306" s="223"/>
      <c r="C306" s="259" t="s">
        <v>436</v>
      </c>
      <c r="D306" s="226"/>
      <c r="E306" s="227">
        <v>2</v>
      </c>
      <c r="F306" s="225"/>
      <c r="G306" s="225"/>
      <c r="H306" s="225"/>
      <c r="I306" s="225"/>
      <c r="J306" s="225"/>
      <c r="K306" s="225"/>
      <c r="L306" s="225"/>
      <c r="M306" s="225"/>
      <c r="N306" s="224"/>
      <c r="O306" s="224"/>
      <c r="P306" s="224"/>
      <c r="Q306" s="224"/>
      <c r="R306" s="225"/>
      <c r="S306" s="225"/>
      <c r="T306" s="225"/>
      <c r="U306" s="225"/>
      <c r="V306" s="225"/>
      <c r="W306" s="225"/>
      <c r="X306" s="225"/>
      <c r="Y306" s="225"/>
      <c r="Z306" s="215"/>
      <c r="AA306" s="215"/>
      <c r="AB306" s="215"/>
      <c r="AC306" s="215"/>
      <c r="AD306" s="215"/>
      <c r="AE306" s="215"/>
      <c r="AF306" s="215"/>
      <c r="AG306" s="215" t="s">
        <v>145</v>
      </c>
      <c r="AH306" s="215">
        <v>0</v>
      </c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3" x14ac:dyDescent="0.2">
      <c r="A307" s="222"/>
      <c r="B307" s="223"/>
      <c r="C307" s="259" t="s">
        <v>437</v>
      </c>
      <c r="D307" s="226"/>
      <c r="E307" s="227">
        <v>2.98</v>
      </c>
      <c r="F307" s="225"/>
      <c r="G307" s="225"/>
      <c r="H307" s="225"/>
      <c r="I307" s="225"/>
      <c r="J307" s="225"/>
      <c r="K307" s="225"/>
      <c r="L307" s="225"/>
      <c r="M307" s="225"/>
      <c r="N307" s="224"/>
      <c r="O307" s="224"/>
      <c r="P307" s="224"/>
      <c r="Q307" s="224"/>
      <c r="R307" s="225"/>
      <c r="S307" s="225"/>
      <c r="T307" s="225"/>
      <c r="U307" s="225"/>
      <c r="V307" s="225"/>
      <c r="W307" s="225"/>
      <c r="X307" s="225"/>
      <c r="Y307" s="225"/>
      <c r="Z307" s="215"/>
      <c r="AA307" s="215"/>
      <c r="AB307" s="215"/>
      <c r="AC307" s="215"/>
      <c r="AD307" s="215"/>
      <c r="AE307" s="215"/>
      <c r="AF307" s="215"/>
      <c r="AG307" s="215" t="s">
        <v>145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3" x14ac:dyDescent="0.2">
      <c r="A308" s="222"/>
      <c r="B308" s="223"/>
      <c r="C308" s="259" t="s">
        <v>438</v>
      </c>
      <c r="D308" s="226"/>
      <c r="E308" s="227">
        <v>18.22</v>
      </c>
      <c r="F308" s="225"/>
      <c r="G308" s="225"/>
      <c r="H308" s="225"/>
      <c r="I308" s="225"/>
      <c r="J308" s="225"/>
      <c r="K308" s="225"/>
      <c r="L308" s="225"/>
      <c r="M308" s="225"/>
      <c r="N308" s="224"/>
      <c r="O308" s="224"/>
      <c r="P308" s="224"/>
      <c r="Q308" s="224"/>
      <c r="R308" s="225"/>
      <c r="S308" s="225"/>
      <c r="T308" s="225"/>
      <c r="U308" s="225"/>
      <c r="V308" s="225"/>
      <c r="W308" s="225"/>
      <c r="X308" s="225"/>
      <c r="Y308" s="225"/>
      <c r="Z308" s="215"/>
      <c r="AA308" s="215"/>
      <c r="AB308" s="215"/>
      <c r="AC308" s="215"/>
      <c r="AD308" s="215"/>
      <c r="AE308" s="215"/>
      <c r="AF308" s="215"/>
      <c r="AG308" s="215" t="s">
        <v>145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3" x14ac:dyDescent="0.2">
      <c r="A309" s="222"/>
      <c r="B309" s="223"/>
      <c r="C309" s="259" t="s">
        <v>439</v>
      </c>
      <c r="D309" s="226"/>
      <c r="E309" s="227">
        <v>27.57</v>
      </c>
      <c r="F309" s="225"/>
      <c r="G309" s="225"/>
      <c r="H309" s="225"/>
      <c r="I309" s="225"/>
      <c r="J309" s="225"/>
      <c r="K309" s="225"/>
      <c r="L309" s="225"/>
      <c r="M309" s="225"/>
      <c r="N309" s="224"/>
      <c r="O309" s="224"/>
      <c r="P309" s="224"/>
      <c r="Q309" s="224"/>
      <c r="R309" s="225"/>
      <c r="S309" s="225"/>
      <c r="T309" s="225"/>
      <c r="U309" s="225"/>
      <c r="V309" s="225"/>
      <c r="W309" s="225"/>
      <c r="X309" s="225"/>
      <c r="Y309" s="225"/>
      <c r="Z309" s="215"/>
      <c r="AA309" s="215"/>
      <c r="AB309" s="215"/>
      <c r="AC309" s="215"/>
      <c r="AD309" s="215"/>
      <c r="AE309" s="215"/>
      <c r="AF309" s="215"/>
      <c r="AG309" s="215" t="s">
        <v>145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3" x14ac:dyDescent="0.2">
      <c r="A310" s="222"/>
      <c r="B310" s="223"/>
      <c r="C310" s="259" t="s">
        <v>440</v>
      </c>
      <c r="D310" s="226"/>
      <c r="E310" s="227">
        <v>2.97</v>
      </c>
      <c r="F310" s="225"/>
      <c r="G310" s="225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25"/>
      <c r="Z310" s="215"/>
      <c r="AA310" s="215"/>
      <c r="AB310" s="215"/>
      <c r="AC310" s="215"/>
      <c r="AD310" s="215"/>
      <c r="AE310" s="215"/>
      <c r="AF310" s="215"/>
      <c r="AG310" s="215" t="s">
        <v>145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3" x14ac:dyDescent="0.2">
      <c r="A311" s="222"/>
      <c r="B311" s="223"/>
      <c r="C311" s="259" t="s">
        <v>441</v>
      </c>
      <c r="D311" s="226"/>
      <c r="E311" s="227">
        <v>2.8</v>
      </c>
      <c r="F311" s="225"/>
      <c r="G311" s="225"/>
      <c r="H311" s="225"/>
      <c r="I311" s="225"/>
      <c r="J311" s="225"/>
      <c r="K311" s="225"/>
      <c r="L311" s="225"/>
      <c r="M311" s="225"/>
      <c r="N311" s="224"/>
      <c r="O311" s="224"/>
      <c r="P311" s="224"/>
      <c r="Q311" s="224"/>
      <c r="R311" s="225"/>
      <c r="S311" s="225"/>
      <c r="T311" s="225"/>
      <c r="U311" s="225"/>
      <c r="V311" s="225"/>
      <c r="W311" s="225"/>
      <c r="X311" s="225"/>
      <c r="Y311" s="225"/>
      <c r="Z311" s="215"/>
      <c r="AA311" s="215"/>
      <c r="AB311" s="215"/>
      <c r="AC311" s="215"/>
      <c r="AD311" s="215"/>
      <c r="AE311" s="215"/>
      <c r="AF311" s="215"/>
      <c r="AG311" s="215" t="s">
        <v>145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3" x14ac:dyDescent="0.2">
      <c r="A312" s="222"/>
      <c r="B312" s="223"/>
      <c r="C312" s="259" t="s">
        <v>442</v>
      </c>
      <c r="D312" s="226"/>
      <c r="E312" s="227">
        <v>7.31</v>
      </c>
      <c r="F312" s="225"/>
      <c r="G312" s="225"/>
      <c r="H312" s="225"/>
      <c r="I312" s="225"/>
      <c r="J312" s="225"/>
      <c r="K312" s="225"/>
      <c r="L312" s="225"/>
      <c r="M312" s="225"/>
      <c r="N312" s="224"/>
      <c r="O312" s="224"/>
      <c r="P312" s="224"/>
      <c r="Q312" s="224"/>
      <c r="R312" s="225"/>
      <c r="S312" s="225"/>
      <c r="T312" s="225"/>
      <c r="U312" s="225"/>
      <c r="V312" s="225"/>
      <c r="W312" s="225"/>
      <c r="X312" s="225"/>
      <c r="Y312" s="225"/>
      <c r="Z312" s="215"/>
      <c r="AA312" s="215"/>
      <c r="AB312" s="215"/>
      <c r="AC312" s="215"/>
      <c r="AD312" s="215"/>
      <c r="AE312" s="215"/>
      <c r="AF312" s="215"/>
      <c r="AG312" s="215" t="s">
        <v>145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3" x14ac:dyDescent="0.2">
      <c r="A313" s="222"/>
      <c r="B313" s="223"/>
      <c r="C313" s="259" t="s">
        <v>443</v>
      </c>
      <c r="D313" s="226"/>
      <c r="E313" s="227">
        <v>19.03</v>
      </c>
      <c r="F313" s="225"/>
      <c r="G313" s="225"/>
      <c r="H313" s="225"/>
      <c r="I313" s="225"/>
      <c r="J313" s="225"/>
      <c r="K313" s="225"/>
      <c r="L313" s="225"/>
      <c r="M313" s="225"/>
      <c r="N313" s="224"/>
      <c r="O313" s="224"/>
      <c r="P313" s="224"/>
      <c r="Q313" s="224"/>
      <c r="R313" s="225"/>
      <c r="S313" s="225"/>
      <c r="T313" s="225"/>
      <c r="U313" s="225"/>
      <c r="V313" s="225"/>
      <c r="W313" s="225"/>
      <c r="X313" s="225"/>
      <c r="Y313" s="225"/>
      <c r="Z313" s="215"/>
      <c r="AA313" s="215"/>
      <c r="AB313" s="215"/>
      <c r="AC313" s="215"/>
      <c r="AD313" s="215"/>
      <c r="AE313" s="215"/>
      <c r="AF313" s="215"/>
      <c r="AG313" s="215" t="s">
        <v>145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x14ac:dyDescent="0.2">
      <c r="A314" s="231" t="s">
        <v>132</v>
      </c>
      <c r="B314" s="232" t="s">
        <v>86</v>
      </c>
      <c r="C314" s="256" t="s">
        <v>87</v>
      </c>
      <c r="D314" s="233"/>
      <c r="E314" s="234"/>
      <c r="F314" s="235"/>
      <c r="G314" s="235">
        <f>SUMIF(AG315:AG340,"&lt;&gt;NOR",G315:G340)</f>
        <v>0</v>
      </c>
      <c r="H314" s="235"/>
      <c r="I314" s="235">
        <f>SUM(I315:I340)</f>
        <v>0</v>
      </c>
      <c r="J314" s="235"/>
      <c r="K314" s="235">
        <f>SUM(K315:K340)</f>
        <v>0</v>
      </c>
      <c r="L314" s="235"/>
      <c r="M314" s="235">
        <f>SUM(M315:M340)</f>
        <v>0</v>
      </c>
      <c r="N314" s="234"/>
      <c r="O314" s="234">
        <f>SUM(O315:O340)</f>
        <v>0.01</v>
      </c>
      <c r="P314" s="234"/>
      <c r="Q314" s="234">
        <f>SUM(Q315:Q340)</f>
        <v>25.58</v>
      </c>
      <c r="R314" s="235"/>
      <c r="S314" s="235"/>
      <c r="T314" s="236"/>
      <c r="U314" s="230"/>
      <c r="V314" s="230">
        <f>SUM(V315:V340)</f>
        <v>227.63</v>
      </c>
      <c r="W314" s="230"/>
      <c r="X314" s="230"/>
      <c r="Y314" s="230"/>
      <c r="AG314" t="s">
        <v>133</v>
      </c>
    </row>
    <row r="315" spans="1:60" ht="33.75" outlineLevel="1" x14ac:dyDescent="0.2">
      <c r="A315" s="238">
        <v>52</v>
      </c>
      <c r="B315" s="239" t="s">
        <v>444</v>
      </c>
      <c r="C315" s="257" t="s">
        <v>445</v>
      </c>
      <c r="D315" s="240" t="s">
        <v>136</v>
      </c>
      <c r="E315" s="241">
        <v>22.488499999999998</v>
      </c>
      <c r="F315" s="242"/>
      <c r="G315" s="243">
        <f>ROUND(E315*F315,2)</f>
        <v>0</v>
      </c>
      <c r="H315" s="242"/>
      <c r="I315" s="243">
        <f>ROUND(E315*H315,2)</f>
        <v>0</v>
      </c>
      <c r="J315" s="242"/>
      <c r="K315" s="243">
        <f>ROUND(E315*J315,2)</f>
        <v>0</v>
      </c>
      <c r="L315" s="243">
        <v>21</v>
      </c>
      <c r="M315" s="243">
        <f>G315*(1+L315/100)</f>
        <v>0</v>
      </c>
      <c r="N315" s="241">
        <v>3.3E-4</v>
      </c>
      <c r="O315" s="241">
        <f>ROUND(E315*N315,2)</f>
        <v>0.01</v>
      </c>
      <c r="P315" s="241">
        <v>1.223E-2</v>
      </c>
      <c r="Q315" s="241">
        <f>ROUND(E315*P315,2)</f>
        <v>0.28000000000000003</v>
      </c>
      <c r="R315" s="243" t="s">
        <v>446</v>
      </c>
      <c r="S315" s="243" t="s">
        <v>138</v>
      </c>
      <c r="T315" s="244" t="s">
        <v>138</v>
      </c>
      <c r="U315" s="225">
        <v>0.26800000000000002</v>
      </c>
      <c r="V315" s="225">
        <f>ROUND(E315*U315,2)</f>
        <v>6.03</v>
      </c>
      <c r="W315" s="225"/>
      <c r="X315" s="225" t="s">
        <v>139</v>
      </c>
      <c r="Y315" s="225" t="s">
        <v>140</v>
      </c>
      <c r="Z315" s="215"/>
      <c r="AA315" s="215"/>
      <c r="AB315" s="215"/>
      <c r="AC315" s="215"/>
      <c r="AD315" s="215"/>
      <c r="AE315" s="215"/>
      <c r="AF315" s="215"/>
      <c r="AG315" s="215" t="s">
        <v>141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2" x14ac:dyDescent="0.2">
      <c r="A316" s="222"/>
      <c r="B316" s="223"/>
      <c r="C316" s="259" t="s">
        <v>447</v>
      </c>
      <c r="D316" s="226"/>
      <c r="E316" s="227">
        <v>22.488499999999998</v>
      </c>
      <c r="F316" s="225"/>
      <c r="G316" s="225"/>
      <c r="H316" s="225"/>
      <c r="I316" s="225"/>
      <c r="J316" s="225"/>
      <c r="K316" s="225"/>
      <c r="L316" s="225"/>
      <c r="M316" s="225"/>
      <c r="N316" s="224"/>
      <c r="O316" s="224"/>
      <c r="P316" s="224"/>
      <c r="Q316" s="224"/>
      <c r="R316" s="225"/>
      <c r="S316" s="225"/>
      <c r="T316" s="225"/>
      <c r="U316" s="225"/>
      <c r="V316" s="225"/>
      <c r="W316" s="225"/>
      <c r="X316" s="225"/>
      <c r="Y316" s="225"/>
      <c r="Z316" s="215"/>
      <c r="AA316" s="215"/>
      <c r="AB316" s="215"/>
      <c r="AC316" s="215"/>
      <c r="AD316" s="215"/>
      <c r="AE316" s="215"/>
      <c r="AF316" s="215"/>
      <c r="AG316" s="215" t="s">
        <v>145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1" x14ac:dyDescent="0.2">
      <c r="A317" s="238">
        <v>53</v>
      </c>
      <c r="B317" s="239" t="s">
        <v>448</v>
      </c>
      <c r="C317" s="257" t="s">
        <v>449</v>
      </c>
      <c r="D317" s="240" t="s">
        <v>136</v>
      </c>
      <c r="E317" s="241">
        <v>1.9967999999999999</v>
      </c>
      <c r="F317" s="242"/>
      <c r="G317" s="243">
        <f>ROUND(E317*F317,2)</f>
        <v>0</v>
      </c>
      <c r="H317" s="242"/>
      <c r="I317" s="243">
        <f>ROUND(E317*H317,2)</f>
        <v>0</v>
      </c>
      <c r="J317" s="242"/>
      <c r="K317" s="243">
        <f>ROUND(E317*J317,2)</f>
        <v>0</v>
      </c>
      <c r="L317" s="243">
        <v>21</v>
      </c>
      <c r="M317" s="243">
        <f>G317*(1+L317/100)</f>
        <v>0</v>
      </c>
      <c r="N317" s="241">
        <v>0</v>
      </c>
      <c r="O317" s="241">
        <f>ROUND(E317*N317,2)</f>
        <v>0</v>
      </c>
      <c r="P317" s="241">
        <v>1.75E-3</v>
      </c>
      <c r="Q317" s="241">
        <f>ROUND(E317*P317,2)</f>
        <v>0</v>
      </c>
      <c r="R317" s="243" t="s">
        <v>446</v>
      </c>
      <c r="S317" s="243" t="s">
        <v>138</v>
      </c>
      <c r="T317" s="244" t="s">
        <v>138</v>
      </c>
      <c r="U317" s="225">
        <v>0.16500000000000001</v>
      </c>
      <c r="V317" s="225">
        <f>ROUND(E317*U317,2)</f>
        <v>0.33</v>
      </c>
      <c r="W317" s="225"/>
      <c r="X317" s="225" t="s">
        <v>139</v>
      </c>
      <c r="Y317" s="225" t="s">
        <v>140</v>
      </c>
      <c r="Z317" s="215"/>
      <c r="AA317" s="215"/>
      <c r="AB317" s="215"/>
      <c r="AC317" s="215"/>
      <c r="AD317" s="215"/>
      <c r="AE317" s="215"/>
      <c r="AF317" s="215"/>
      <c r="AG317" s="215" t="s">
        <v>141</v>
      </c>
      <c r="AH317" s="215"/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2" x14ac:dyDescent="0.2">
      <c r="A318" s="222"/>
      <c r="B318" s="223"/>
      <c r="C318" s="259" t="s">
        <v>450</v>
      </c>
      <c r="D318" s="226"/>
      <c r="E318" s="227">
        <v>1.9967999999999999</v>
      </c>
      <c r="F318" s="225"/>
      <c r="G318" s="225"/>
      <c r="H318" s="225"/>
      <c r="I318" s="225"/>
      <c r="J318" s="225"/>
      <c r="K318" s="225"/>
      <c r="L318" s="225"/>
      <c r="M318" s="225"/>
      <c r="N318" s="224"/>
      <c r="O318" s="224"/>
      <c r="P318" s="224"/>
      <c r="Q318" s="224"/>
      <c r="R318" s="225"/>
      <c r="S318" s="225"/>
      <c r="T318" s="225"/>
      <c r="U318" s="225"/>
      <c r="V318" s="225"/>
      <c r="W318" s="225"/>
      <c r="X318" s="225"/>
      <c r="Y318" s="225"/>
      <c r="Z318" s="215"/>
      <c r="AA318" s="215"/>
      <c r="AB318" s="215"/>
      <c r="AC318" s="215"/>
      <c r="AD318" s="215"/>
      <c r="AE318" s="215"/>
      <c r="AF318" s="215"/>
      <c r="AG318" s="215" t="s">
        <v>145</v>
      </c>
      <c r="AH318" s="215">
        <v>5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1" x14ac:dyDescent="0.2">
      <c r="A319" s="238">
        <v>54</v>
      </c>
      <c r="B319" s="239" t="s">
        <v>451</v>
      </c>
      <c r="C319" s="257" t="s">
        <v>452</v>
      </c>
      <c r="D319" s="240" t="s">
        <v>136</v>
      </c>
      <c r="E319" s="241">
        <v>1.9967999999999999</v>
      </c>
      <c r="F319" s="242"/>
      <c r="G319" s="243">
        <f>ROUND(E319*F319,2)</f>
        <v>0</v>
      </c>
      <c r="H319" s="242"/>
      <c r="I319" s="243">
        <f>ROUND(E319*H319,2)</f>
        <v>0</v>
      </c>
      <c r="J319" s="242"/>
      <c r="K319" s="243">
        <f>ROUND(E319*J319,2)</f>
        <v>0</v>
      </c>
      <c r="L319" s="243">
        <v>21</v>
      </c>
      <c r="M319" s="243">
        <f>G319*(1+L319/100)</f>
        <v>0</v>
      </c>
      <c r="N319" s="241">
        <v>0</v>
      </c>
      <c r="O319" s="241">
        <f>ROUND(E319*N319,2)</f>
        <v>0</v>
      </c>
      <c r="P319" s="241">
        <v>1.26E-2</v>
      </c>
      <c r="Q319" s="241">
        <f>ROUND(E319*P319,2)</f>
        <v>0.03</v>
      </c>
      <c r="R319" s="243" t="s">
        <v>446</v>
      </c>
      <c r="S319" s="243" t="s">
        <v>138</v>
      </c>
      <c r="T319" s="244" t="s">
        <v>138</v>
      </c>
      <c r="U319" s="225">
        <v>0.33</v>
      </c>
      <c r="V319" s="225">
        <f>ROUND(E319*U319,2)</f>
        <v>0.66</v>
      </c>
      <c r="W319" s="225"/>
      <c r="X319" s="225" t="s">
        <v>139</v>
      </c>
      <c r="Y319" s="225" t="s">
        <v>140</v>
      </c>
      <c r="Z319" s="215"/>
      <c r="AA319" s="215"/>
      <c r="AB319" s="215"/>
      <c r="AC319" s="215"/>
      <c r="AD319" s="215"/>
      <c r="AE319" s="215"/>
      <c r="AF319" s="215"/>
      <c r="AG319" s="215" t="s">
        <v>141</v>
      </c>
      <c r="AH319" s="215"/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2" x14ac:dyDescent="0.2">
      <c r="A320" s="222"/>
      <c r="B320" s="223"/>
      <c r="C320" s="259" t="s">
        <v>450</v>
      </c>
      <c r="D320" s="226"/>
      <c r="E320" s="227">
        <v>1.9967999999999999</v>
      </c>
      <c r="F320" s="225"/>
      <c r="G320" s="225"/>
      <c r="H320" s="225"/>
      <c r="I320" s="225"/>
      <c r="J320" s="225"/>
      <c r="K320" s="225"/>
      <c r="L320" s="225"/>
      <c r="M320" s="225"/>
      <c r="N320" s="224"/>
      <c r="O320" s="224"/>
      <c r="P320" s="224"/>
      <c r="Q320" s="224"/>
      <c r="R320" s="225"/>
      <c r="S320" s="225"/>
      <c r="T320" s="225"/>
      <c r="U320" s="225"/>
      <c r="V320" s="225"/>
      <c r="W320" s="225"/>
      <c r="X320" s="225"/>
      <c r="Y320" s="225"/>
      <c r="Z320" s="215"/>
      <c r="AA320" s="215"/>
      <c r="AB320" s="215"/>
      <c r="AC320" s="215"/>
      <c r="AD320" s="215"/>
      <c r="AE320" s="215"/>
      <c r="AF320" s="215"/>
      <c r="AG320" s="215" t="s">
        <v>145</v>
      </c>
      <c r="AH320" s="215">
        <v>5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1" x14ac:dyDescent="0.2">
      <c r="A321" s="238">
        <v>55</v>
      </c>
      <c r="B321" s="239" t="s">
        <v>453</v>
      </c>
      <c r="C321" s="257" t="s">
        <v>454</v>
      </c>
      <c r="D321" s="240" t="s">
        <v>136</v>
      </c>
      <c r="E321" s="241">
        <v>1.9967999999999999</v>
      </c>
      <c r="F321" s="242"/>
      <c r="G321" s="243">
        <f>ROUND(E321*F321,2)</f>
        <v>0</v>
      </c>
      <c r="H321" s="242"/>
      <c r="I321" s="243">
        <f>ROUND(E321*H321,2)</f>
        <v>0</v>
      </c>
      <c r="J321" s="242"/>
      <c r="K321" s="243">
        <f>ROUND(E321*J321,2)</f>
        <v>0</v>
      </c>
      <c r="L321" s="243">
        <v>21</v>
      </c>
      <c r="M321" s="243">
        <f>G321*(1+L321/100)</f>
        <v>0</v>
      </c>
      <c r="N321" s="241">
        <v>0</v>
      </c>
      <c r="O321" s="241">
        <f>ROUND(E321*N321,2)</f>
        <v>0</v>
      </c>
      <c r="P321" s="241">
        <v>0.02</v>
      </c>
      <c r="Q321" s="241">
        <f>ROUND(E321*P321,2)</f>
        <v>0.04</v>
      </c>
      <c r="R321" s="243" t="s">
        <v>446</v>
      </c>
      <c r="S321" s="243" t="s">
        <v>138</v>
      </c>
      <c r="T321" s="244" t="s">
        <v>138</v>
      </c>
      <c r="U321" s="225">
        <v>0.14699999999999999</v>
      </c>
      <c r="V321" s="225">
        <f>ROUND(E321*U321,2)</f>
        <v>0.28999999999999998</v>
      </c>
      <c r="W321" s="225"/>
      <c r="X321" s="225" t="s">
        <v>139</v>
      </c>
      <c r="Y321" s="225" t="s">
        <v>140</v>
      </c>
      <c r="Z321" s="215"/>
      <c r="AA321" s="215"/>
      <c r="AB321" s="215"/>
      <c r="AC321" s="215"/>
      <c r="AD321" s="215"/>
      <c r="AE321" s="215"/>
      <c r="AF321" s="215"/>
      <c r="AG321" s="215" t="s">
        <v>141</v>
      </c>
      <c r="AH321" s="215"/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2" x14ac:dyDescent="0.2">
      <c r="A322" s="222"/>
      <c r="B322" s="223"/>
      <c r="C322" s="258" t="s">
        <v>455</v>
      </c>
      <c r="D322" s="245"/>
      <c r="E322" s="245"/>
      <c r="F322" s="245"/>
      <c r="G322" s="245"/>
      <c r="H322" s="225"/>
      <c r="I322" s="225"/>
      <c r="J322" s="225"/>
      <c r="K322" s="225"/>
      <c r="L322" s="225"/>
      <c r="M322" s="225"/>
      <c r="N322" s="224"/>
      <c r="O322" s="224"/>
      <c r="P322" s="224"/>
      <c r="Q322" s="224"/>
      <c r="R322" s="225"/>
      <c r="S322" s="225"/>
      <c r="T322" s="225"/>
      <c r="U322" s="225"/>
      <c r="V322" s="225"/>
      <c r="W322" s="225"/>
      <c r="X322" s="225"/>
      <c r="Y322" s="225"/>
      <c r="Z322" s="215"/>
      <c r="AA322" s="215"/>
      <c r="AB322" s="215"/>
      <c r="AC322" s="215"/>
      <c r="AD322" s="215"/>
      <c r="AE322" s="215"/>
      <c r="AF322" s="215"/>
      <c r="AG322" s="215" t="s">
        <v>143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2" x14ac:dyDescent="0.2">
      <c r="A323" s="222"/>
      <c r="B323" s="223"/>
      <c r="C323" s="259" t="s">
        <v>456</v>
      </c>
      <c r="D323" s="226"/>
      <c r="E323" s="227">
        <v>1.9967999999999999</v>
      </c>
      <c r="F323" s="225"/>
      <c r="G323" s="225"/>
      <c r="H323" s="225"/>
      <c r="I323" s="225"/>
      <c r="J323" s="225"/>
      <c r="K323" s="225"/>
      <c r="L323" s="225"/>
      <c r="M323" s="225"/>
      <c r="N323" s="224"/>
      <c r="O323" s="224"/>
      <c r="P323" s="224"/>
      <c r="Q323" s="224"/>
      <c r="R323" s="225"/>
      <c r="S323" s="225"/>
      <c r="T323" s="225"/>
      <c r="U323" s="225"/>
      <c r="V323" s="225"/>
      <c r="W323" s="225"/>
      <c r="X323" s="225"/>
      <c r="Y323" s="225"/>
      <c r="Z323" s="215"/>
      <c r="AA323" s="215"/>
      <c r="AB323" s="215"/>
      <c r="AC323" s="215"/>
      <c r="AD323" s="215"/>
      <c r="AE323" s="215"/>
      <c r="AF323" s="215"/>
      <c r="AG323" s="215" t="s">
        <v>145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ht="33.75" outlineLevel="1" x14ac:dyDescent="0.2">
      <c r="A324" s="238">
        <v>56</v>
      </c>
      <c r="B324" s="239" t="s">
        <v>457</v>
      </c>
      <c r="C324" s="257" t="s">
        <v>458</v>
      </c>
      <c r="D324" s="240" t="s">
        <v>136</v>
      </c>
      <c r="E324" s="241">
        <v>1.379</v>
      </c>
      <c r="F324" s="242"/>
      <c r="G324" s="243">
        <f>ROUND(E324*F324,2)</f>
        <v>0</v>
      </c>
      <c r="H324" s="242"/>
      <c r="I324" s="243">
        <f>ROUND(E324*H324,2)</f>
        <v>0</v>
      </c>
      <c r="J324" s="242"/>
      <c r="K324" s="243">
        <f>ROUND(E324*J324,2)</f>
        <v>0</v>
      </c>
      <c r="L324" s="243">
        <v>21</v>
      </c>
      <c r="M324" s="243">
        <f>G324*(1+L324/100)</f>
        <v>0</v>
      </c>
      <c r="N324" s="241">
        <v>1.17E-3</v>
      </c>
      <c r="O324" s="241">
        <f>ROUND(E324*N324,2)</f>
        <v>0</v>
      </c>
      <c r="P324" s="241">
        <v>7.5999999999999998E-2</v>
      </c>
      <c r="Q324" s="241">
        <f>ROUND(E324*P324,2)</f>
        <v>0.1</v>
      </c>
      <c r="R324" s="243" t="s">
        <v>446</v>
      </c>
      <c r="S324" s="243" t="s">
        <v>138</v>
      </c>
      <c r="T324" s="244" t="s">
        <v>138</v>
      </c>
      <c r="U324" s="225">
        <v>0.93899999999999995</v>
      </c>
      <c r="V324" s="225">
        <f>ROUND(E324*U324,2)</f>
        <v>1.29</v>
      </c>
      <c r="W324" s="225"/>
      <c r="X324" s="225" t="s">
        <v>139</v>
      </c>
      <c r="Y324" s="225" t="s">
        <v>140</v>
      </c>
      <c r="Z324" s="215"/>
      <c r="AA324" s="215"/>
      <c r="AB324" s="215"/>
      <c r="AC324" s="215"/>
      <c r="AD324" s="215"/>
      <c r="AE324" s="215"/>
      <c r="AF324" s="215"/>
      <c r="AG324" s="215" t="s">
        <v>141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2" x14ac:dyDescent="0.2">
      <c r="A325" s="222"/>
      <c r="B325" s="223"/>
      <c r="C325" s="259" t="s">
        <v>459</v>
      </c>
      <c r="D325" s="226"/>
      <c r="E325" s="227">
        <v>1.379</v>
      </c>
      <c r="F325" s="225"/>
      <c r="G325" s="225"/>
      <c r="H325" s="225"/>
      <c r="I325" s="225"/>
      <c r="J325" s="225"/>
      <c r="K325" s="225"/>
      <c r="L325" s="225"/>
      <c r="M325" s="225"/>
      <c r="N325" s="224"/>
      <c r="O325" s="224"/>
      <c r="P325" s="224"/>
      <c r="Q325" s="224"/>
      <c r="R325" s="225"/>
      <c r="S325" s="225"/>
      <c r="T325" s="225"/>
      <c r="U325" s="225"/>
      <c r="V325" s="225"/>
      <c r="W325" s="225"/>
      <c r="X325" s="225"/>
      <c r="Y325" s="225"/>
      <c r="Z325" s="215"/>
      <c r="AA325" s="215"/>
      <c r="AB325" s="215"/>
      <c r="AC325" s="215"/>
      <c r="AD325" s="215"/>
      <c r="AE325" s="215"/>
      <c r="AF325" s="215"/>
      <c r="AG325" s="215" t="s">
        <v>145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ht="22.5" outlineLevel="1" x14ac:dyDescent="0.2">
      <c r="A326" s="238">
        <v>57</v>
      </c>
      <c r="B326" s="239" t="s">
        <v>460</v>
      </c>
      <c r="C326" s="257" t="s">
        <v>461</v>
      </c>
      <c r="D326" s="240" t="s">
        <v>136</v>
      </c>
      <c r="E326" s="241">
        <v>16.941800000000001</v>
      </c>
      <c r="F326" s="242"/>
      <c r="G326" s="243">
        <f>ROUND(E326*F326,2)</f>
        <v>0</v>
      </c>
      <c r="H326" s="242"/>
      <c r="I326" s="243">
        <f>ROUND(E326*H326,2)</f>
        <v>0</v>
      </c>
      <c r="J326" s="242"/>
      <c r="K326" s="243">
        <f>ROUND(E326*J326,2)</f>
        <v>0</v>
      </c>
      <c r="L326" s="243">
        <v>21</v>
      </c>
      <c r="M326" s="243">
        <f>G326*(1+L326/100)</f>
        <v>0</v>
      </c>
      <c r="N326" s="241">
        <v>0</v>
      </c>
      <c r="O326" s="241">
        <f>ROUND(E326*N326,2)</f>
        <v>0</v>
      </c>
      <c r="P326" s="241">
        <v>0.05</v>
      </c>
      <c r="Q326" s="241">
        <f>ROUND(E326*P326,2)</f>
        <v>0.85</v>
      </c>
      <c r="R326" s="243" t="s">
        <v>446</v>
      </c>
      <c r="S326" s="243" t="s">
        <v>138</v>
      </c>
      <c r="T326" s="244" t="s">
        <v>138</v>
      </c>
      <c r="U326" s="225">
        <v>0.33</v>
      </c>
      <c r="V326" s="225">
        <f>ROUND(E326*U326,2)</f>
        <v>5.59</v>
      </c>
      <c r="W326" s="225"/>
      <c r="X326" s="225" t="s">
        <v>139</v>
      </c>
      <c r="Y326" s="225" t="s">
        <v>140</v>
      </c>
      <c r="Z326" s="215"/>
      <c r="AA326" s="215"/>
      <c r="AB326" s="215"/>
      <c r="AC326" s="215"/>
      <c r="AD326" s="215"/>
      <c r="AE326" s="215"/>
      <c r="AF326" s="215"/>
      <c r="AG326" s="215" t="s">
        <v>141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2" x14ac:dyDescent="0.2">
      <c r="A327" s="222"/>
      <c r="B327" s="223"/>
      <c r="C327" s="259" t="s">
        <v>356</v>
      </c>
      <c r="D327" s="226"/>
      <c r="E327" s="227">
        <v>16.941800000000001</v>
      </c>
      <c r="F327" s="225"/>
      <c r="G327" s="225"/>
      <c r="H327" s="225"/>
      <c r="I327" s="225"/>
      <c r="J327" s="225"/>
      <c r="K327" s="225"/>
      <c r="L327" s="225"/>
      <c r="M327" s="225"/>
      <c r="N327" s="224"/>
      <c r="O327" s="224"/>
      <c r="P327" s="224"/>
      <c r="Q327" s="224"/>
      <c r="R327" s="225"/>
      <c r="S327" s="225"/>
      <c r="T327" s="225"/>
      <c r="U327" s="225"/>
      <c r="V327" s="225"/>
      <c r="W327" s="225"/>
      <c r="X327" s="225"/>
      <c r="Y327" s="225"/>
      <c r="Z327" s="215"/>
      <c r="AA327" s="215"/>
      <c r="AB327" s="215"/>
      <c r="AC327" s="215"/>
      <c r="AD327" s="215"/>
      <c r="AE327" s="215"/>
      <c r="AF327" s="215"/>
      <c r="AG327" s="215" t="s">
        <v>145</v>
      </c>
      <c r="AH327" s="215">
        <v>5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38">
        <v>58</v>
      </c>
      <c r="B328" s="239" t="s">
        <v>462</v>
      </c>
      <c r="C328" s="257" t="s">
        <v>463</v>
      </c>
      <c r="D328" s="240" t="s">
        <v>136</v>
      </c>
      <c r="E328" s="241">
        <v>210.61850000000001</v>
      </c>
      <c r="F328" s="242"/>
      <c r="G328" s="243">
        <f>ROUND(E328*F328,2)</f>
        <v>0</v>
      </c>
      <c r="H328" s="242"/>
      <c r="I328" s="243">
        <f>ROUND(E328*H328,2)</f>
        <v>0</v>
      </c>
      <c r="J328" s="242"/>
      <c r="K328" s="243">
        <f>ROUND(E328*J328,2)</f>
        <v>0</v>
      </c>
      <c r="L328" s="243">
        <v>21</v>
      </c>
      <c r="M328" s="243">
        <f>G328*(1+L328/100)</f>
        <v>0</v>
      </c>
      <c r="N328" s="241">
        <v>0</v>
      </c>
      <c r="O328" s="241">
        <f>ROUND(E328*N328,2)</f>
        <v>0</v>
      </c>
      <c r="P328" s="241">
        <v>6.0999999999999999E-2</v>
      </c>
      <c r="Q328" s="241">
        <f>ROUND(E328*P328,2)</f>
        <v>12.85</v>
      </c>
      <c r="R328" s="243" t="s">
        <v>446</v>
      </c>
      <c r="S328" s="243" t="s">
        <v>138</v>
      </c>
      <c r="T328" s="244" t="s">
        <v>138</v>
      </c>
      <c r="U328" s="225">
        <v>0.67</v>
      </c>
      <c r="V328" s="225">
        <f>ROUND(E328*U328,2)</f>
        <v>141.11000000000001</v>
      </c>
      <c r="W328" s="225"/>
      <c r="X328" s="225" t="s">
        <v>139</v>
      </c>
      <c r="Y328" s="225" t="s">
        <v>140</v>
      </c>
      <c r="Z328" s="215"/>
      <c r="AA328" s="215"/>
      <c r="AB328" s="215"/>
      <c r="AC328" s="215"/>
      <c r="AD328" s="215"/>
      <c r="AE328" s="215"/>
      <c r="AF328" s="215"/>
      <c r="AG328" s="215" t="s">
        <v>141</v>
      </c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2" x14ac:dyDescent="0.2">
      <c r="A329" s="222"/>
      <c r="B329" s="223"/>
      <c r="C329" s="259" t="s">
        <v>373</v>
      </c>
      <c r="D329" s="226"/>
      <c r="E329" s="227">
        <v>210.61850000000001</v>
      </c>
      <c r="F329" s="225"/>
      <c r="G329" s="225"/>
      <c r="H329" s="225"/>
      <c r="I329" s="225"/>
      <c r="J329" s="225"/>
      <c r="K329" s="225"/>
      <c r="L329" s="225"/>
      <c r="M329" s="225"/>
      <c r="N329" s="224"/>
      <c r="O329" s="224"/>
      <c r="P329" s="224"/>
      <c r="Q329" s="224"/>
      <c r="R329" s="225"/>
      <c r="S329" s="225"/>
      <c r="T329" s="225"/>
      <c r="U329" s="225"/>
      <c r="V329" s="225"/>
      <c r="W329" s="225"/>
      <c r="X329" s="225"/>
      <c r="Y329" s="225"/>
      <c r="Z329" s="215"/>
      <c r="AA329" s="215"/>
      <c r="AB329" s="215"/>
      <c r="AC329" s="215"/>
      <c r="AD329" s="215"/>
      <c r="AE329" s="215"/>
      <c r="AF329" s="215"/>
      <c r="AG329" s="215" t="s">
        <v>145</v>
      </c>
      <c r="AH329" s="215">
        <v>5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ht="22.5" outlineLevel="1" x14ac:dyDescent="0.2">
      <c r="A330" s="238">
        <v>59</v>
      </c>
      <c r="B330" s="239" t="s">
        <v>464</v>
      </c>
      <c r="C330" s="257" t="s">
        <v>465</v>
      </c>
      <c r="D330" s="240" t="s">
        <v>136</v>
      </c>
      <c r="E330" s="241">
        <v>11.035</v>
      </c>
      <c r="F330" s="242"/>
      <c r="G330" s="243">
        <f>ROUND(E330*F330,2)</f>
        <v>0</v>
      </c>
      <c r="H330" s="242"/>
      <c r="I330" s="243">
        <f>ROUND(E330*H330,2)</f>
        <v>0</v>
      </c>
      <c r="J330" s="242"/>
      <c r="K330" s="243">
        <f>ROUND(E330*J330,2)</f>
        <v>0</v>
      </c>
      <c r="L330" s="243">
        <v>21</v>
      </c>
      <c r="M330" s="243">
        <f>G330*(1+L330/100)</f>
        <v>0</v>
      </c>
      <c r="N330" s="241">
        <v>0</v>
      </c>
      <c r="O330" s="241">
        <f>ROUND(E330*N330,2)</f>
        <v>0</v>
      </c>
      <c r="P330" s="241">
        <v>6.8000000000000005E-2</v>
      </c>
      <c r="Q330" s="241">
        <f>ROUND(E330*P330,2)</f>
        <v>0.75</v>
      </c>
      <c r="R330" s="243" t="s">
        <v>446</v>
      </c>
      <c r="S330" s="243" t="s">
        <v>138</v>
      </c>
      <c r="T330" s="244" t="s">
        <v>138</v>
      </c>
      <c r="U330" s="225">
        <v>0.3</v>
      </c>
      <c r="V330" s="225">
        <f>ROUND(E330*U330,2)</f>
        <v>3.31</v>
      </c>
      <c r="W330" s="225"/>
      <c r="X330" s="225" t="s">
        <v>139</v>
      </c>
      <c r="Y330" s="225" t="s">
        <v>140</v>
      </c>
      <c r="Z330" s="215"/>
      <c r="AA330" s="215"/>
      <c r="AB330" s="215"/>
      <c r="AC330" s="215"/>
      <c r="AD330" s="215"/>
      <c r="AE330" s="215"/>
      <c r="AF330" s="215"/>
      <c r="AG330" s="215" t="s">
        <v>141</v>
      </c>
      <c r="AH330" s="215"/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2" x14ac:dyDescent="0.2">
      <c r="A331" s="222"/>
      <c r="B331" s="223"/>
      <c r="C331" s="258" t="s">
        <v>466</v>
      </c>
      <c r="D331" s="245"/>
      <c r="E331" s="245"/>
      <c r="F331" s="245"/>
      <c r="G331" s="245"/>
      <c r="H331" s="225"/>
      <c r="I331" s="225"/>
      <c r="J331" s="225"/>
      <c r="K331" s="225"/>
      <c r="L331" s="225"/>
      <c r="M331" s="225"/>
      <c r="N331" s="224"/>
      <c r="O331" s="224"/>
      <c r="P331" s="224"/>
      <c r="Q331" s="224"/>
      <c r="R331" s="225"/>
      <c r="S331" s="225"/>
      <c r="T331" s="225"/>
      <c r="U331" s="225"/>
      <c r="V331" s="225"/>
      <c r="W331" s="225"/>
      <c r="X331" s="225"/>
      <c r="Y331" s="225"/>
      <c r="Z331" s="215"/>
      <c r="AA331" s="215"/>
      <c r="AB331" s="215"/>
      <c r="AC331" s="215"/>
      <c r="AD331" s="215"/>
      <c r="AE331" s="215"/>
      <c r="AF331" s="215"/>
      <c r="AG331" s="215" t="s">
        <v>143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2" x14ac:dyDescent="0.2">
      <c r="A332" s="222"/>
      <c r="B332" s="223"/>
      <c r="C332" s="259" t="s">
        <v>467</v>
      </c>
      <c r="D332" s="226"/>
      <c r="E332" s="227">
        <v>11.035</v>
      </c>
      <c r="F332" s="225"/>
      <c r="G332" s="225"/>
      <c r="H332" s="225"/>
      <c r="I332" s="225"/>
      <c r="J332" s="225"/>
      <c r="K332" s="225"/>
      <c r="L332" s="225"/>
      <c r="M332" s="225"/>
      <c r="N332" s="224"/>
      <c r="O332" s="224"/>
      <c r="P332" s="224"/>
      <c r="Q332" s="224"/>
      <c r="R332" s="225"/>
      <c r="S332" s="225"/>
      <c r="T332" s="225"/>
      <c r="U332" s="225"/>
      <c r="V332" s="225"/>
      <c r="W332" s="225"/>
      <c r="X332" s="225"/>
      <c r="Y332" s="225"/>
      <c r="Z332" s="215"/>
      <c r="AA332" s="215"/>
      <c r="AB332" s="215"/>
      <c r="AC332" s="215"/>
      <c r="AD332" s="215"/>
      <c r="AE332" s="215"/>
      <c r="AF332" s="215"/>
      <c r="AG332" s="215" t="s">
        <v>145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1" x14ac:dyDescent="0.2">
      <c r="A333" s="238">
        <v>60</v>
      </c>
      <c r="B333" s="239" t="s">
        <v>468</v>
      </c>
      <c r="C333" s="257" t="s">
        <v>469</v>
      </c>
      <c r="D333" s="240" t="s">
        <v>136</v>
      </c>
      <c r="E333" s="241">
        <v>146.33359999999999</v>
      </c>
      <c r="F333" s="242"/>
      <c r="G333" s="243">
        <f>ROUND(E333*F333,2)</f>
        <v>0</v>
      </c>
      <c r="H333" s="242"/>
      <c r="I333" s="243">
        <f>ROUND(E333*H333,2)</f>
        <v>0</v>
      </c>
      <c r="J333" s="242"/>
      <c r="K333" s="243">
        <f>ROUND(E333*J333,2)</f>
        <v>0</v>
      </c>
      <c r="L333" s="243">
        <v>21</v>
      </c>
      <c r="M333" s="243">
        <f>G333*(1+L333/100)</f>
        <v>0</v>
      </c>
      <c r="N333" s="241">
        <v>0</v>
      </c>
      <c r="O333" s="241">
        <f>ROUND(E333*N333,2)</f>
        <v>0</v>
      </c>
      <c r="P333" s="241">
        <v>7.2999999999999995E-2</v>
      </c>
      <c r="Q333" s="241">
        <f>ROUND(E333*P333,2)</f>
        <v>10.68</v>
      </c>
      <c r="R333" s="243" t="s">
        <v>446</v>
      </c>
      <c r="S333" s="243" t="s">
        <v>138</v>
      </c>
      <c r="T333" s="244" t="s">
        <v>138</v>
      </c>
      <c r="U333" s="225">
        <v>0.45</v>
      </c>
      <c r="V333" s="225">
        <f>ROUND(E333*U333,2)</f>
        <v>65.849999999999994</v>
      </c>
      <c r="W333" s="225"/>
      <c r="X333" s="225" t="s">
        <v>139</v>
      </c>
      <c r="Y333" s="225" t="s">
        <v>140</v>
      </c>
      <c r="Z333" s="215"/>
      <c r="AA333" s="215"/>
      <c r="AB333" s="215"/>
      <c r="AC333" s="215"/>
      <c r="AD333" s="215"/>
      <c r="AE333" s="215"/>
      <c r="AF333" s="215"/>
      <c r="AG333" s="215" t="s">
        <v>141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2" x14ac:dyDescent="0.2">
      <c r="A334" s="222"/>
      <c r="B334" s="223"/>
      <c r="C334" s="259" t="s">
        <v>314</v>
      </c>
      <c r="D334" s="226"/>
      <c r="E334" s="227">
        <v>146.33359999999999</v>
      </c>
      <c r="F334" s="225"/>
      <c r="G334" s="225"/>
      <c r="H334" s="225"/>
      <c r="I334" s="225"/>
      <c r="J334" s="225"/>
      <c r="K334" s="225"/>
      <c r="L334" s="225"/>
      <c r="M334" s="225"/>
      <c r="N334" s="224"/>
      <c r="O334" s="224"/>
      <c r="P334" s="224"/>
      <c r="Q334" s="224"/>
      <c r="R334" s="225"/>
      <c r="S334" s="225"/>
      <c r="T334" s="225"/>
      <c r="U334" s="225"/>
      <c r="V334" s="225"/>
      <c r="W334" s="225"/>
      <c r="X334" s="225"/>
      <c r="Y334" s="225"/>
      <c r="Z334" s="215"/>
      <c r="AA334" s="215"/>
      <c r="AB334" s="215"/>
      <c r="AC334" s="215"/>
      <c r="AD334" s="215"/>
      <c r="AE334" s="215"/>
      <c r="AF334" s="215"/>
      <c r="AG334" s="215" t="s">
        <v>145</v>
      </c>
      <c r="AH334" s="215">
        <v>5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ht="22.5" outlineLevel="1" x14ac:dyDescent="0.2">
      <c r="A335" s="238">
        <v>61</v>
      </c>
      <c r="B335" s="239" t="s">
        <v>470</v>
      </c>
      <c r="C335" s="257" t="s">
        <v>471</v>
      </c>
      <c r="D335" s="240" t="s">
        <v>151</v>
      </c>
      <c r="E335" s="241">
        <v>27.5</v>
      </c>
      <c r="F335" s="242"/>
      <c r="G335" s="243">
        <f>ROUND(E335*F335,2)</f>
        <v>0</v>
      </c>
      <c r="H335" s="242"/>
      <c r="I335" s="243">
        <f>ROUND(E335*H335,2)</f>
        <v>0</v>
      </c>
      <c r="J335" s="242"/>
      <c r="K335" s="243">
        <f>ROUND(E335*J335,2)</f>
        <v>0</v>
      </c>
      <c r="L335" s="243">
        <v>21</v>
      </c>
      <c r="M335" s="243">
        <f>G335*(1+L335/100)</f>
        <v>0</v>
      </c>
      <c r="N335" s="241">
        <v>0</v>
      </c>
      <c r="O335" s="241">
        <f>ROUND(E335*N335,2)</f>
        <v>0</v>
      </c>
      <c r="P335" s="241">
        <v>0</v>
      </c>
      <c r="Q335" s="241">
        <f>ROUND(E335*P335,2)</f>
        <v>0</v>
      </c>
      <c r="R335" s="243" t="s">
        <v>137</v>
      </c>
      <c r="S335" s="243" t="s">
        <v>138</v>
      </c>
      <c r="T335" s="244" t="s">
        <v>138</v>
      </c>
      <c r="U335" s="225">
        <v>0.09</v>
      </c>
      <c r="V335" s="225">
        <f>ROUND(E335*U335,2)</f>
        <v>2.48</v>
      </c>
      <c r="W335" s="225"/>
      <c r="X335" s="225" t="s">
        <v>139</v>
      </c>
      <c r="Y335" s="225" t="s">
        <v>140</v>
      </c>
      <c r="Z335" s="215"/>
      <c r="AA335" s="215"/>
      <c r="AB335" s="215"/>
      <c r="AC335" s="215"/>
      <c r="AD335" s="215"/>
      <c r="AE335" s="215"/>
      <c r="AF335" s="215"/>
      <c r="AG335" s="215" t="s">
        <v>141</v>
      </c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ht="22.5" outlineLevel="2" x14ac:dyDescent="0.2">
      <c r="A336" s="222"/>
      <c r="B336" s="223"/>
      <c r="C336" s="258" t="s">
        <v>472</v>
      </c>
      <c r="D336" s="245"/>
      <c r="E336" s="245"/>
      <c r="F336" s="245"/>
      <c r="G336" s="245"/>
      <c r="H336" s="225"/>
      <c r="I336" s="225"/>
      <c r="J336" s="225"/>
      <c r="K336" s="225"/>
      <c r="L336" s="225"/>
      <c r="M336" s="225"/>
      <c r="N336" s="224"/>
      <c r="O336" s="224"/>
      <c r="P336" s="224"/>
      <c r="Q336" s="224"/>
      <c r="R336" s="225"/>
      <c r="S336" s="225"/>
      <c r="T336" s="225"/>
      <c r="U336" s="225"/>
      <c r="V336" s="225"/>
      <c r="W336" s="225"/>
      <c r="X336" s="225"/>
      <c r="Y336" s="225"/>
      <c r="Z336" s="215"/>
      <c r="AA336" s="215"/>
      <c r="AB336" s="215"/>
      <c r="AC336" s="215"/>
      <c r="AD336" s="215"/>
      <c r="AE336" s="215"/>
      <c r="AF336" s="215"/>
      <c r="AG336" s="215" t="s">
        <v>143</v>
      </c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46" t="str">
        <f>C336</f>
        <v>krajníků, desek nebo panelů od spojovacího materiálu s odklizením a uložením očištěných hmot a spojovacího materiálu na skládku na vzdálenost do 10 m</v>
      </c>
      <c r="BB336" s="215"/>
      <c r="BC336" s="215"/>
      <c r="BD336" s="215"/>
      <c r="BE336" s="215"/>
      <c r="BF336" s="215"/>
      <c r="BG336" s="215"/>
      <c r="BH336" s="215"/>
    </row>
    <row r="337" spans="1:60" outlineLevel="2" x14ac:dyDescent="0.2">
      <c r="A337" s="222"/>
      <c r="B337" s="223"/>
      <c r="C337" s="259" t="s">
        <v>420</v>
      </c>
      <c r="D337" s="226"/>
      <c r="E337" s="227">
        <v>27.5</v>
      </c>
      <c r="F337" s="225"/>
      <c r="G337" s="225"/>
      <c r="H337" s="225"/>
      <c r="I337" s="225"/>
      <c r="J337" s="225"/>
      <c r="K337" s="225"/>
      <c r="L337" s="225"/>
      <c r="M337" s="225"/>
      <c r="N337" s="224"/>
      <c r="O337" s="224"/>
      <c r="P337" s="224"/>
      <c r="Q337" s="224"/>
      <c r="R337" s="225"/>
      <c r="S337" s="225"/>
      <c r="T337" s="225"/>
      <c r="U337" s="225"/>
      <c r="V337" s="225"/>
      <c r="W337" s="225"/>
      <c r="X337" s="225"/>
      <c r="Y337" s="225"/>
      <c r="Z337" s="215"/>
      <c r="AA337" s="215"/>
      <c r="AB337" s="215"/>
      <c r="AC337" s="215"/>
      <c r="AD337" s="215"/>
      <c r="AE337" s="215"/>
      <c r="AF337" s="215"/>
      <c r="AG337" s="215" t="s">
        <v>145</v>
      </c>
      <c r="AH337" s="215">
        <v>5</v>
      </c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ht="22.5" outlineLevel="1" x14ac:dyDescent="0.2">
      <c r="A338" s="238">
        <v>62</v>
      </c>
      <c r="B338" s="239" t="s">
        <v>473</v>
      </c>
      <c r="C338" s="257" t="s">
        <v>474</v>
      </c>
      <c r="D338" s="240" t="s">
        <v>136</v>
      </c>
      <c r="E338" s="241">
        <v>5.97</v>
      </c>
      <c r="F338" s="242"/>
      <c r="G338" s="243">
        <f>ROUND(E338*F338,2)</f>
        <v>0</v>
      </c>
      <c r="H338" s="242"/>
      <c r="I338" s="243">
        <f>ROUND(E338*H338,2)</f>
        <v>0</v>
      </c>
      <c r="J338" s="242"/>
      <c r="K338" s="243">
        <f>ROUND(E338*J338,2)</f>
        <v>0</v>
      </c>
      <c r="L338" s="243">
        <v>21</v>
      </c>
      <c r="M338" s="243">
        <f>G338*(1+L338/100)</f>
        <v>0</v>
      </c>
      <c r="N338" s="241">
        <v>0</v>
      </c>
      <c r="O338" s="241">
        <f>ROUND(E338*N338,2)</f>
        <v>0</v>
      </c>
      <c r="P338" s="241">
        <v>0</v>
      </c>
      <c r="Q338" s="241">
        <f>ROUND(E338*P338,2)</f>
        <v>0</v>
      </c>
      <c r="R338" s="243" t="s">
        <v>137</v>
      </c>
      <c r="S338" s="243" t="s">
        <v>138</v>
      </c>
      <c r="T338" s="244" t="s">
        <v>138</v>
      </c>
      <c r="U338" s="225">
        <v>0.115</v>
      </c>
      <c r="V338" s="225">
        <f>ROUND(E338*U338,2)</f>
        <v>0.69</v>
      </c>
      <c r="W338" s="225"/>
      <c r="X338" s="225" t="s">
        <v>139</v>
      </c>
      <c r="Y338" s="225" t="s">
        <v>140</v>
      </c>
      <c r="Z338" s="215"/>
      <c r="AA338" s="215"/>
      <c r="AB338" s="215"/>
      <c r="AC338" s="215"/>
      <c r="AD338" s="215"/>
      <c r="AE338" s="215"/>
      <c r="AF338" s="215"/>
      <c r="AG338" s="215" t="s">
        <v>141</v>
      </c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ht="22.5" outlineLevel="2" x14ac:dyDescent="0.2">
      <c r="A339" s="222"/>
      <c r="B339" s="223"/>
      <c r="C339" s="258" t="s">
        <v>472</v>
      </c>
      <c r="D339" s="245"/>
      <c r="E339" s="245"/>
      <c r="F339" s="245"/>
      <c r="G339" s="245"/>
      <c r="H339" s="225"/>
      <c r="I339" s="225"/>
      <c r="J339" s="225"/>
      <c r="K339" s="225"/>
      <c r="L339" s="225"/>
      <c r="M339" s="225"/>
      <c r="N339" s="224"/>
      <c r="O339" s="224"/>
      <c r="P339" s="224"/>
      <c r="Q339" s="224"/>
      <c r="R339" s="225"/>
      <c r="S339" s="225"/>
      <c r="T339" s="225"/>
      <c r="U339" s="225"/>
      <c r="V339" s="225"/>
      <c r="W339" s="225"/>
      <c r="X339" s="225"/>
      <c r="Y339" s="225"/>
      <c r="Z339" s="215"/>
      <c r="AA339" s="215"/>
      <c r="AB339" s="215"/>
      <c r="AC339" s="215"/>
      <c r="AD339" s="215"/>
      <c r="AE339" s="215"/>
      <c r="AF339" s="215"/>
      <c r="AG339" s="215" t="s">
        <v>143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46" t="str">
        <f>C339</f>
        <v>krajníků, desek nebo panelů od spojovacího materiálu s odklizením a uložením očištěných hmot a spojovacího materiálu na skládku na vzdálenost do 10 m</v>
      </c>
      <c r="BB339" s="215"/>
      <c r="BC339" s="215"/>
      <c r="BD339" s="215"/>
      <c r="BE339" s="215"/>
      <c r="BF339" s="215"/>
      <c r="BG339" s="215"/>
      <c r="BH339" s="215"/>
    </row>
    <row r="340" spans="1:60" outlineLevel="2" x14ac:dyDescent="0.2">
      <c r="A340" s="222"/>
      <c r="B340" s="223"/>
      <c r="C340" s="259" t="s">
        <v>475</v>
      </c>
      <c r="D340" s="226"/>
      <c r="E340" s="227">
        <v>5.97</v>
      </c>
      <c r="F340" s="225"/>
      <c r="G340" s="225"/>
      <c r="H340" s="225"/>
      <c r="I340" s="225"/>
      <c r="J340" s="225"/>
      <c r="K340" s="225"/>
      <c r="L340" s="225"/>
      <c r="M340" s="225"/>
      <c r="N340" s="224"/>
      <c r="O340" s="224"/>
      <c r="P340" s="224"/>
      <c r="Q340" s="224"/>
      <c r="R340" s="225"/>
      <c r="S340" s="225"/>
      <c r="T340" s="225"/>
      <c r="U340" s="225"/>
      <c r="V340" s="225"/>
      <c r="W340" s="225"/>
      <c r="X340" s="225"/>
      <c r="Y340" s="225"/>
      <c r="Z340" s="215"/>
      <c r="AA340" s="215"/>
      <c r="AB340" s="215"/>
      <c r="AC340" s="215"/>
      <c r="AD340" s="215"/>
      <c r="AE340" s="215"/>
      <c r="AF340" s="215"/>
      <c r="AG340" s="215" t="s">
        <v>145</v>
      </c>
      <c r="AH340" s="215">
        <v>5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x14ac:dyDescent="0.2">
      <c r="A341" s="231" t="s">
        <v>132</v>
      </c>
      <c r="B341" s="232" t="s">
        <v>88</v>
      </c>
      <c r="C341" s="256" t="s">
        <v>89</v>
      </c>
      <c r="D341" s="233"/>
      <c r="E341" s="234"/>
      <c r="F341" s="235"/>
      <c r="G341" s="235">
        <f>SUMIF(AG342:AG343,"&lt;&gt;NOR",G342:G343)</f>
        <v>0</v>
      </c>
      <c r="H341" s="235"/>
      <c r="I341" s="235">
        <f>SUM(I342:I343)</f>
        <v>0</v>
      </c>
      <c r="J341" s="235"/>
      <c r="K341" s="235">
        <f>SUM(K342:K343)</f>
        <v>0</v>
      </c>
      <c r="L341" s="235"/>
      <c r="M341" s="235">
        <f>SUM(M342:M343)</f>
        <v>0</v>
      </c>
      <c r="N341" s="234"/>
      <c r="O341" s="234">
        <f>SUM(O342:O343)</f>
        <v>0</v>
      </c>
      <c r="P341" s="234"/>
      <c r="Q341" s="234">
        <f>SUM(Q342:Q343)</f>
        <v>0</v>
      </c>
      <c r="R341" s="235"/>
      <c r="S341" s="235"/>
      <c r="T341" s="236"/>
      <c r="U341" s="230"/>
      <c r="V341" s="230">
        <f>SUM(V342:V343)</f>
        <v>34.369999999999997</v>
      </c>
      <c r="W341" s="230"/>
      <c r="X341" s="230"/>
      <c r="Y341" s="230"/>
      <c r="AG341" t="s">
        <v>133</v>
      </c>
    </row>
    <row r="342" spans="1:60" ht="22.5" outlineLevel="1" x14ac:dyDescent="0.2">
      <c r="A342" s="238">
        <v>63</v>
      </c>
      <c r="B342" s="239" t="s">
        <v>476</v>
      </c>
      <c r="C342" s="257" t="s">
        <v>477</v>
      </c>
      <c r="D342" s="240" t="s">
        <v>478</v>
      </c>
      <c r="E342" s="241">
        <v>36.623510000000003</v>
      </c>
      <c r="F342" s="242"/>
      <c r="G342" s="243">
        <f>ROUND(E342*F342,2)</f>
        <v>0</v>
      </c>
      <c r="H342" s="242"/>
      <c r="I342" s="243">
        <f>ROUND(E342*H342,2)</f>
        <v>0</v>
      </c>
      <c r="J342" s="242"/>
      <c r="K342" s="243">
        <f>ROUND(E342*J342,2)</f>
        <v>0</v>
      </c>
      <c r="L342" s="243">
        <v>21</v>
      </c>
      <c r="M342" s="243">
        <f>G342*(1+L342/100)</f>
        <v>0</v>
      </c>
      <c r="N342" s="241">
        <v>0</v>
      </c>
      <c r="O342" s="241">
        <f>ROUND(E342*N342,2)</f>
        <v>0</v>
      </c>
      <c r="P342" s="241">
        <v>0</v>
      </c>
      <c r="Q342" s="241">
        <f>ROUND(E342*P342,2)</f>
        <v>0</v>
      </c>
      <c r="R342" s="243" t="s">
        <v>196</v>
      </c>
      <c r="S342" s="243" t="s">
        <v>138</v>
      </c>
      <c r="T342" s="244" t="s">
        <v>138</v>
      </c>
      <c r="U342" s="225">
        <v>0.9385</v>
      </c>
      <c r="V342" s="225">
        <f>ROUND(E342*U342,2)</f>
        <v>34.369999999999997</v>
      </c>
      <c r="W342" s="225"/>
      <c r="X342" s="225" t="s">
        <v>479</v>
      </c>
      <c r="Y342" s="225" t="s">
        <v>140</v>
      </c>
      <c r="Z342" s="215"/>
      <c r="AA342" s="215"/>
      <c r="AB342" s="215"/>
      <c r="AC342" s="215"/>
      <c r="AD342" s="215"/>
      <c r="AE342" s="215"/>
      <c r="AF342" s="215"/>
      <c r="AG342" s="215" t="s">
        <v>480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2" x14ac:dyDescent="0.2">
      <c r="A343" s="222"/>
      <c r="B343" s="223"/>
      <c r="C343" s="258" t="s">
        <v>481</v>
      </c>
      <c r="D343" s="245"/>
      <c r="E343" s="245"/>
      <c r="F343" s="245"/>
      <c r="G343" s="245"/>
      <c r="H343" s="225"/>
      <c r="I343" s="225"/>
      <c r="J343" s="225"/>
      <c r="K343" s="225"/>
      <c r="L343" s="225"/>
      <c r="M343" s="225"/>
      <c r="N343" s="224"/>
      <c r="O343" s="224"/>
      <c r="P343" s="224"/>
      <c r="Q343" s="224"/>
      <c r="R343" s="225"/>
      <c r="S343" s="225"/>
      <c r="T343" s="225"/>
      <c r="U343" s="225"/>
      <c r="V343" s="225"/>
      <c r="W343" s="225"/>
      <c r="X343" s="225"/>
      <c r="Y343" s="225"/>
      <c r="Z343" s="215"/>
      <c r="AA343" s="215"/>
      <c r="AB343" s="215"/>
      <c r="AC343" s="215"/>
      <c r="AD343" s="215"/>
      <c r="AE343" s="215"/>
      <c r="AF343" s="215"/>
      <c r="AG343" s="215" t="s">
        <v>143</v>
      </c>
      <c r="AH343" s="215"/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x14ac:dyDescent="0.2">
      <c r="A344" s="231" t="s">
        <v>132</v>
      </c>
      <c r="B344" s="232" t="s">
        <v>90</v>
      </c>
      <c r="C344" s="256" t="s">
        <v>91</v>
      </c>
      <c r="D344" s="233"/>
      <c r="E344" s="234"/>
      <c r="F344" s="235"/>
      <c r="G344" s="235">
        <f>SUMIF(AG345:AG378,"&lt;&gt;NOR",G345:G378)</f>
        <v>0</v>
      </c>
      <c r="H344" s="235"/>
      <c r="I344" s="235">
        <f>SUM(I345:I378)</f>
        <v>0</v>
      </c>
      <c r="J344" s="235"/>
      <c r="K344" s="235">
        <f>SUM(K345:K378)</f>
        <v>0</v>
      </c>
      <c r="L344" s="235"/>
      <c r="M344" s="235">
        <f>SUM(M345:M378)</f>
        <v>0</v>
      </c>
      <c r="N344" s="234"/>
      <c r="O344" s="234">
        <f>SUM(O345:O378)</f>
        <v>0.99</v>
      </c>
      <c r="P344" s="234"/>
      <c r="Q344" s="234">
        <f>SUM(Q345:Q378)</f>
        <v>0</v>
      </c>
      <c r="R344" s="235"/>
      <c r="S344" s="235"/>
      <c r="T344" s="236"/>
      <c r="U344" s="230"/>
      <c r="V344" s="230">
        <f>SUM(V345:V378)</f>
        <v>138.18</v>
      </c>
      <c r="W344" s="230"/>
      <c r="X344" s="230"/>
      <c r="Y344" s="230"/>
      <c r="AG344" t="s">
        <v>133</v>
      </c>
    </row>
    <row r="345" spans="1:60" outlineLevel="1" x14ac:dyDescent="0.2">
      <c r="A345" s="238">
        <v>64</v>
      </c>
      <c r="B345" s="239" t="s">
        <v>482</v>
      </c>
      <c r="C345" s="257" t="s">
        <v>483</v>
      </c>
      <c r="D345" s="240" t="s">
        <v>136</v>
      </c>
      <c r="E345" s="241">
        <v>193.8494</v>
      </c>
      <c r="F345" s="242"/>
      <c r="G345" s="243">
        <f>ROUND(E345*F345,2)</f>
        <v>0</v>
      </c>
      <c r="H345" s="242"/>
      <c r="I345" s="243">
        <f>ROUND(E345*H345,2)</f>
        <v>0</v>
      </c>
      <c r="J345" s="242"/>
      <c r="K345" s="243">
        <f>ROUND(E345*J345,2)</f>
        <v>0</v>
      </c>
      <c r="L345" s="243">
        <v>21</v>
      </c>
      <c r="M345" s="243">
        <f>G345*(1+L345/100)</f>
        <v>0</v>
      </c>
      <c r="N345" s="241">
        <v>2.5999999999999998E-4</v>
      </c>
      <c r="O345" s="241">
        <f>ROUND(E345*N345,2)</f>
        <v>0.05</v>
      </c>
      <c r="P345" s="241">
        <v>0</v>
      </c>
      <c r="Q345" s="241">
        <f>ROUND(E345*P345,2)</f>
        <v>0</v>
      </c>
      <c r="R345" s="243" t="s">
        <v>484</v>
      </c>
      <c r="S345" s="243" t="s">
        <v>138</v>
      </c>
      <c r="T345" s="244" t="s">
        <v>138</v>
      </c>
      <c r="U345" s="225">
        <v>9.5000000000000001E-2</v>
      </c>
      <c r="V345" s="225">
        <f>ROUND(E345*U345,2)</f>
        <v>18.420000000000002</v>
      </c>
      <c r="W345" s="225"/>
      <c r="X345" s="225" t="s">
        <v>139</v>
      </c>
      <c r="Y345" s="225" t="s">
        <v>140</v>
      </c>
      <c r="Z345" s="215"/>
      <c r="AA345" s="215"/>
      <c r="AB345" s="215"/>
      <c r="AC345" s="215"/>
      <c r="AD345" s="215"/>
      <c r="AE345" s="215"/>
      <c r="AF345" s="215"/>
      <c r="AG345" s="215" t="s">
        <v>141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2" x14ac:dyDescent="0.2">
      <c r="A346" s="222"/>
      <c r="B346" s="223"/>
      <c r="C346" s="259" t="s">
        <v>317</v>
      </c>
      <c r="D346" s="226"/>
      <c r="E346" s="227"/>
      <c r="F346" s="225"/>
      <c r="G346" s="225"/>
      <c r="H346" s="225"/>
      <c r="I346" s="225"/>
      <c r="J346" s="225"/>
      <c r="K346" s="225"/>
      <c r="L346" s="225"/>
      <c r="M346" s="225"/>
      <c r="N346" s="224"/>
      <c r="O346" s="224"/>
      <c r="P346" s="224"/>
      <c r="Q346" s="224"/>
      <c r="R346" s="225"/>
      <c r="S346" s="225"/>
      <c r="T346" s="225"/>
      <c r="U346" s="225"/>
      <c r="V346" s="225"/>
      <c r="W346" s="225"/>
      <c r="X346" s="225"/>
      <c r="Y346" s="225"/>
      <c r="Z346" s="215"/>
      <c r="AA346" s="215"/>
      <c r="AB346" s="215"/>
      <c r="AC346" s="215"/>
      <c r="AD346" s="215"/>
      <c r="AE346" s="215"/>
      <c r="AF346" s="215"/>
      <c r="AG346" s="215" t="s">
        <v>145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3" x14ac:dyDescent="0.2">
      <c r="A347" s="222"/>
      <c r="B347" s="223"/>
      <c r="C347" s="259" t="s">
        <v>318</v>
      </c>
      <c r="D347" s="226"/>
      <c r="E347" s="227">
        <v>52.188000000000002</v>
      </c>
      <c r="F347" s="225"/>
      <c r="G347" s="225"/>
      <c r="H347" s="225"/>
      <c r="I347" s="225"/>
      <c r="J347" s="225"/>
      <c r="K347" s="225"/>
      <c r="L347" s="225"/>
      <c r="M347" s="225"/>
      <c r="N347" s="224"/>
      <c r="O347" s="224"/>
      <c r="P347" s="224"/>
      <c r="Q347" s="224"/>
      <c r="R347" s="225"/>
      <c r="S347" s="225"/>
      <c r="T347" s="225"/>
      <c r="U347" s="225"/>
      <c r="V347" s="225"/>
      <c r="W347" s="225"/>
      <c r="X347" s="225"/>
      <c r="Y347" s="225"/>
      <c r="Z347" s="215"/>
      <c r="AA347" s="215"/>
      <c r="AB347" s="215"/>
      <c r="AC347" s="215"/>
      <c r="AD347" s="215"/>
      <c r="AE347" s="215"/>
      <c r="AF347" s="215"/>
      <c r="AG347" s="215" t="s">
        <v>145</v>
      </c>
      <c r="AH347" s="215">
        <v>5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3" x14ac:dyDescent="0.2">
      <c r="A348" s="222"/>
      <c r="B348" s="223"/>
      <c r="C348" s="259" t="s">
        <v>485</v>
      </c>
      <c r="D348" s="226"/>
      <c r="E348" s="227">
        <v>-7.62</v>
      </c>
      <c r="F348" s="225"/>
      <c r="G348" s="225"/>
      <c r="H348" s="225"/>
      <c r="I348" s="225"/>
      <c r="J348" s="225"/>
      <c r="K348" s="225"/>
      <c r="L348" s="225"/>
      <c r="M348" s="225"/>
      <c r="N348" s="224"/>
      <c r="O348" s="224"/>
      <c r="P348" s="224"/>
      <c r="Q348" s="224"/>
      <c r="R348" s="225"/>
      <c r="S348" s="225"/>
      <c r="T348" s="225"/>
      <c r="U348" s="225"/>
      <c r="V348" s="225"/>
      <c r="W348" s="225"/>
      <c r="X348" s="225"/>
      <c r="Y348" s="225"/>
      <c r="Z348" s="215"/>
      <c r="AA348" s="215"/>
      <c r="AB348" s="215"/>
      <c r="AC348" s="215"/>
      <c r="AD348" s="215"/>
      <c r="AE348" s="215"/>
      <c r="AF348" s="215"/>
      <c r="AG348" s="215" t="s">
        <v>145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3" x14ac:dyDescent="0.2">
      <c r="A349" s="222"/>
      <c r="B349" s="223"/>
      <c r="C349" s="262" t="s">
        <v>290</v>
      </c>
      <c r="D349" s="228"/>
      <c r="E349" s="229">
        <v>44.567999999999998</v>
      </c>
      <c r="F349" s="225"/>
      <c r="G349" s="225"/>
      <c r="H349" s="225"/>
      <c r="I349" s="225"/>
      <c r="J349" s="225"/>
      <c r="K349" s="225"/>
      <c r="L349" s="225"/>
      <c r="M349" s="225"/>
      <c r="N349" s="224"/>
      <c r="O349" s="224"/>
      <c r="P349" s="224"/>
      <c r="Q349" s="224"/>
      <c r="R349" s="225"/>
      <c r="S349" s="225"/>
      <c r="T349" s="225"/>
      <c r="U349" s="225"/>
      <c r="V349" s="225"/>
      <c r="W349" s="225"/>
      <c r="X349" s="225"/>
      <c r="Y349" s="225"/>
      <c r="Z349" s="215"/>
      <c r="AA349" s="215"/>
      <c r="AB349" s="215"/>
      <c r="AC349" s="215"/>
      <c r="AD349" s="215"/>
      <c r="AE349" s="215"/>
      <c r="AF349" s="215"/>
      <c r="AG349" s="215" t="s">
        <v>145</v>
      </c>
      <c r="AH349" s="215">
        <v>1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outlineLevel="3" x14ac:dyDescent="0.2">
      <c r="A350" s="222"/>
      <c r="B350" s="223"/>
      <c r="C350" s="259" t="s">
        <v>319</v>
      </c>
      <c r="D350" s="226"/>
      <c r="E350" s="227"/>
      <c r="F350" s="225"/>
      <c r="G350" s="225"/>
      <c r="H350" s="225"/>
      <c r="I350" s="225"/>
      <c r="J350" s="225"/>
      <c r="K350" s="225"/>
      <c r="L350" s="225"/>
      <c r="M350" s="225"/>
      <c r="N350" s="224"/>
      <c r="O350" s="224"/>
      <c r="P350" s="224"/>
      <c r="Q350" s="224"/>
      <c r="R350" s="225"/>
      <c r="S350" s="225"/>
      <c r="T350" s="225"/>
      <c r="U350" s="225"/>
      <c r="V350" s="225"/>
      <c r="W350" s="225"/>
      <c r="X350" s="225"/>
      <c r="Y350" s="225"/>
      <c r="Z350" s="215"/>
      <c r="AA350" s="215"/>
      <c r="AB350" s="215"/>
      <c r="AC350" s="215"/>
      <c r="AD350" s="215"/>
      <c r="AE350" s="215"/>
      <c r="AF350" s="215"/>
      <c r="AG350" s="215" t="s">
        <v>145</v>
      </c>
      <c r="AH350" s="215">
        <v>0</v>
      </c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3" x14ac:dyDescent="0.2">
      <c r="A351" s="222"/>
      <c r="B351" s="223"/>
      <c r="C351" s="259" t="s">
        <v>314</v>
      </c>
      <c r="D351" s="226"/>
      <c r="E351" s="227">
        <v>146.33359999999999</v>
      </c>
      <c r="F351" s="225"/>
      <c r="G351" s="225"/>
      <c r="H351" s="225"/>
      <c r="I351" s="225"/>
      <c r="J351" s="225"/>
      <c r="K351" s="225"/>
      <c r="L351" s="225"/>
      <c r="M351" s="225"/>
      <c r="N351" s="224"/>
      <c r="O351" s="224"/>
      <c r="P351" s="224"/>
      <c r="Q351" s="224"/>
      <c r="R351" s="225"/>
      <c r="S351" s="225"/>
      <c r="T351" s="225"/>
      <c r="U351" s="225"/>
      <c r="V351" s="225"/>
      <c r="W351" s="225"/>
      <c r="X351" s="225"/>
      <c r="Y351" s="225"/>
      <c r="Z351" s="215"/>
      <c r="AA351" s="215"/>
      <c r="AB351" s="215"/>
      <c r="AC351" s="215"/>
      <c r="AD351" s="215"/>
      <c r="AE351" s="215"/>
      <c r="AF351" s="215"/>
      <c r="AG351" s="215" t="s">
        <v>145</v>
      </c>
      <c r="AH351" s="215">
        <v>5</v>
      </c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3" x14ac:dyDescent="0.2">
      <c r="A352" s="222"/>
      <c r="B352" s="223"/>
      <c r="C352" s="259" t="s">
        <v>486</v>
      </c>
      <c r="D352" s="226"/>
      <c r="E352" s="227"/>
      <c r="F352" s="225"/>
      <c r="G352" s="225"/>
      <c r="H352" s="225"/>
      <c r="I352" s="225"/>
      <c r="J352" s="225"/>
      <c r="K352" s="225"/>
      <c r="L352" s="225"/>
      <c r="M352" s="225"/>
      <c r="N352" s="224"/>
      <c r="O352" s="224"/>
      <c r="P352" s="224"/>
      <c r="Q352" s="224"/>
      <c r="R352" s="225"/>
      <c r="S352" s="225"/>
      <c r="T352" s="225"/>
      <c r="U352" s="225"/>
      <c r="V352" s="225"/>
      <c r="W352" s="225"/>
      <c r="X352" s="225"/>
      <c r="Y352" s="225"/>
      <c r="Z352" s="215"/>
      <c r="AA352" s="215"/>
      <c r="AB352" s="215"/>
      <c r="AC352" s="215"/>
      <c r="AD352" s="215"/>
      <c r="AE352" s="215"/>
      <c r="AF352" s="215"/>
      <c r="AG352" s="215" t="s">
        <v>145</v>
      </c>
      <c r="AH352" s="215">
        <v>0</v>
      </c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outlineLevel="3" x14ac:dyDescent="0.2">
      <c r="A353" s="222"/>
      <c r="B353" s="223"/>
      <c r="C353" s="259" t="s">
        <v>487</v>
      </c>
      <c r="D353" s="226"/>
      <c r="E353" s="227">
        <v>2.9478</v>
      </c>
      <c r="F353" s="225"/>
      <c r="G353" s="225"/>
      <c r="H353" s="225"/>
      <c r="I353" s="225"/>
      <c r="J353" s="225"/>
      <c r="K353" s="225"/>
      <c r="L353" s="225"/>
      <c r="M353" s="225"/>
      <c r="N353" s="224"/>
      <c r="O353" s="224"/>
      <c r="P353" s="224"/>
      <c r="Q353" s="224"/>
      <c r="R353" s="225"/>
      <c r="S353" s="225"/>
      <c r="T353" s="225"/>
      <c r="U353" s="225"/>
      <c r="V353" s="225"/>
      <c r="W353" s="225"/>
      <c r="X353" s="225"/>
      <c r="Y353" s="225"/>
      <c r="Z353" s="215"/>
      <c r="AA353" s="215"/>
      <c r="AB353" s="215"/>
      <c r="AC353" s="215"/>
      <c r="AD353" s="215"/>
      <c r="AE353" s="215"/>
      <c r="AF353" s="215"/>
      <c r="AG353" s="215" t="s">
        <v>145</v>
      </c>
      <c r="AH353" s="215">
        <v>5</v>
      </c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1" x14ac:dyDescent="0.2">
      <c r="A354" s="238">
        <v>65</v>
      </c>
      <c r="B354" s="239" t="s">
        <v>488</v>
      </c>
      <c r="C354" s="257" t="s">
        <v>489</v>
      </c>
      <c r="D354" s="240" t="s">
        <v>136</v>
      </c>
      <c r="E354" s="241">
        <v>52.188000000000002</v>
      </c>
      <c r="F354" s="242"/>
      <c r="G354" s="243">
        <f>ROUND(E354*F354,2)</f>
        <v>0</v>
      </c>
      <c r="H354" s="242"/>
      <c r="I354" s="243">
        <f>ROUND(E354*H354,2)</f>
        <v>0</v>
      </c>
      <c r="J354" s="242"/>
      <c r="K354" s="243">
        <f>ROUND(E354*J354,2)</f>
        <v>0</v>
      </c>
      <c r="L354" s="243">
        <v>21</v>
      </c>
      <c r="M354" s="243">
        <f>G354*(1+L354/100)</f>
        <v>0</v>
      </c>
      <c r="N354" s="241">
        <v>3.15E-3</v>
      </c>
      <c r="O354" s="241">
        <f>ROUND(E354*N354,2)</f>
        <v>0.16</v>
      </c>
      <c r="P354" s="241">
        <v>0</v>
      </c>
      <c r="Q354" s="241">
        <f>ROUND(E354*P354,2)</f>
        <v>0</v>
      </c>
      <c r="R354" s="243" t="s">
        <v>484</v>
      </c>
      <c r="S354" s="243" t="s">
        <v>138</v>
      </c>
      <c r="T354" s="244" t="s">
        <v>138</v>
      </c>
      <c r="U354" s="225">
        <v>0.26</v>
      </c>
      <c r="V354" s="225">
        <f>ROUND(E354*U354,2)</f>
        <v>13.57</v>
      </c>
      <c r="W354" s="225"/>
      <c r="X354" s="225" t="s">
        <v>139</v>
      </c>
      <c r="Y354" s="225" t="s">
        <v>140</v>
      </c>
      <c r="Z354" s="215"/>
      <c r="AA354" s="215"/>
      <c r="AB354" s="215"/>
      <c r="AC354" s="215"/>
      <c r="AD354" s="215"/>
      <c r="AE354" s="215"/>
      <c r="AF354" s="215"/>
      <c r="AG354" s="215" t="s">
        <v>141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2" x14ac:dyDescent="0.2">
      <c r="A355" s="222"/>
      <c r="B355" s="223"/>
      <c r="C355" s="259" t="s">
        <v>317</v>
      </c>
      <c r="D355" s="226"/>
      <c r="E355" s="227"/>
      <c r="F355" s="225"/>
      <c r="G355" s="225"/>
      <c r="H355" s="225"/>
      <c r="I355" s="225"/>
      <c r="J355" s="225"/>
      <c r="K355" s="225"/>
      <c r="L355" s="225"/>
      <c r="M355" s="225"/>
      <c r="N355" s="224"/>
      <c r="O355" s="224"/>
      <c r="P355" s="224"/>
      <c r="Q355" s="224"/>
      <c r="R355" s="225"/>
      <c r="S355" s="225"/>
      <c r="T355" s="225"/>
      <c r="U355" s="225"/>
      <c r="V355" s="225"/>
      <c r="W355" s="225"/>
      <c r="X355" s="225"/>
      <c r="Y355" s="225"/>
      <c r="Z355" s="215"/>
      <c r="AA355" s="215"/>
      <c r="AB355" s="215"/>
      <c r="AC355" s="215"/>
      <c r="AD355" s="215"/>
      <c r="AE355" s="215"/>
      <c r="AF355" s="215"/>
      <c r="AG355" s="215" t="s">
        <v>145</v>
      </c>
      <c r="AH355" s="215">
        <v>0</v>
      </c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3" x14ac:dyDescent="0.2">
      <c r="A356" s="222"/>
      <c r="B356" s="223"/>
      <c r="C356" s="259" t="s">
        <v>490</v>
      </c>
      <c r="D356" s="226"/>
      <c r="E356" s="227">
        <v>3.2759999999999998</v>
      </c>
      <c r="F356" s="225"/>
      <c r="G356" s="225"/>
      <c r="H356" s="225"/>
      <c r="I356" s="225"/>
      <c r="J356" s="225"/>
      <c r="K356" s="225"/>
      <c r="L356" s="225"/>
      <c r="M356" s="225"/>
      <c r="N356" s="224"/>
      <c r="O356" s="224"/>
      <c r="P356" s="224"/>
      <c r="Q356" s="224"/>
      <c r="R356" s="225"/>
      <c r="S356" s="225"/>
      <c r="T356" s="225"/>
      <c r="U356" s="225"/>
      <c r="V356" s="225"/>
      <c r="W356" s="225"/>
      <c r="X356" s="225"/>
      <c r="Y356" s="225"/>
      <c r="Z356" s="215"/>
      <c r="AA356" s="215"/>
      <c r="AB356" s="215"/>
      <c r="AC356" s="215"/>
      <c r="AD356" s="215"/>
      <c r="AE356" s="215"/>
      <c r="AF356" s="215"/>
      <c r="AG356" s="215" t="s">
        <v>145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3" x14ac:dyDescent="0.2">
      <c r="A357" s="222"/>
      <c r="B357" s="223"/>
      <c r="C357" s="259" t="s">
        <v>491</v>
      </c>
      <c r="D357" s="226"/>
      <c r="E357" s="227">
        <v>5.48</v>
      </c>
      <c r="F357" s="225"/>
      <c r="G357" s="225"/>
      <c r="H357" s="225"/>
      <c r="I357" s="225"/>
      <c r="J357" s="225"/>
      <c r="K357" s="225"/>
      <c r="L357" s="225"/>
      <c r="M357" s="225"/>
      <c r="N357" s="224"/>
      <c r="O357" s="224"/>
      <c r="P357" s="224"/>
      <c r="Q357" s="224"/>
      <c r="R357" s="225"/>
      <c r="S357" s="225"/>
      <c r="T357" s="225"/>
      <c r="U357" s="225"/>
      <c r="V357" s="225"/>
      <c r="W357" s="225"/>
      <c r="X357" s="225"/>
      <c r="Y357" s="225"/>
      <c r="Z357" s="215"/>
      <c r="AA357" s="215"/>
      <c r="AB357" s="215"/>
      <c r="AC357" s="215"/>
      <c r="AD357" s="215"/>
      <c r="AE357" s="215"/>
      <c r="AF357" s="215"/>
      <c r="AG357" s="215" t="s">
        <v>145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3" x14ac:dyDescent="0.2">
      <c r="A358" s="222"/>
      <c r="B358" s="223"/>
      <c r="C358" s="259" t="s">
        <v>492</v>
      </c>
      <c r="D358" s="226"/>
      <c r="E358" s="227">
        <v>10.448</v>
      </c>
      <c r="F358" s="225"/>
      <c r="G358" s="225"/>
      <c r="H358" s="225"/>
      <c r="I358" s="225"/>
      <c r="J358" s="225"/>
      <c r="K358" s="225"/>
      <c r="L358" s="225"/>
      <c r="M358" s="225"/>
      <c r="N358" s="224"/>
      <c r="O358" s="224"/>
      <c r="P358" s="224"/>
      <c r="Q358" s="224"/>
      <c r="R358" s="225"/>
      <c r="S358" s="225"/>
      <c r="T358" s="225"/>
      <c r="U358" s="225"/>
      <c r="V358" s="225"/>
      <c r="W358" s="225"/>
      <c r="X358" s="225"/>
      <c r="Y358" s="225"/>
      <c r="Z358" s="215"/>
      <c r="AA358" s="215"/>
      <c r="AB358" s="215"/>
      <c r="AC358" s="215"/>
      <c r="AD358" s="215"/>
      <c r="AE358" s="215"/>
      <c r="AF358" s="215"/>
      <c r="AG358" s="215" t="s">
        <v>145</v>
      </c>
      <c r="AH358" s="215">
        <v>0</v>
      </c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3" x14ac:dyDescent="0.2">
      <c r="A359" s="222"/>
      <c r="B359" s="223"/>
      <c r="C359" s="259" t="s">
        <v>493</v>
      </c>
      <c r="D359" s="226"/>
      <c r="E359" s="227">
        <v>2.512</v>
      </c>
      <c r="F359" s="225"/>
      <c r="G359" s="225"/>
      <c r="H359" s="225"/>
      <c r="I359" s="225"/>
      <c r="J359" s="225"/>
      <c r="K359" s="225"/>
      <c r="L359" s="225"/>
      <c r="M359" s="225"/>
      <c r="N359" s="224"/>
      <c r="O359" s="224"/>
      <c r="P359" s="224"/>
      <c r="Q359" s="224"/>
      <c r="R359" s="225"/>
      <c r="S359" s="225"/>
      <c r="T359" s="225"/>
      <c r="U359" s="225"/>
      <c r="V359" s="225"/>
      <c r="W359" s="225"/>
      <c r="X359" s="225"/>
      <c r="Y359" s="225"/>
      <c r="Z359" s="215"/>
      <c r="AA359" s="215"/>
      <c r="AB359" s="215"/>
      <c r="AC359" s="215"/>
      <c r="AD359" s="215"/>
      <c r="AE359" s="215"/>
      <c r="AF359" s="215"/>
      <c r="AG359" s="215" t="s">
        <v>145</v>
      </c>
      <c r="AH359" s="215">
        <v>0</v>
      </c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3" x14ac:dyDescent="0.2">
      <c r="A360" s="222"/>
      <c r="B360" s="223"/>
      <c r="C360" s="259" t="s">
        <v>494</v>
      </c>
      <c r="D360" s="226"/>
      <c r="E360" s="227">
        <v>7.08</v>
      </c>
      <c r="F360" s="225"/>
      <c r="G360" s="225"/>
      <c r="H360" s="225"/>
      <c r="I360" s="225"/>
      <c r="J360" s="225"/>
      <c r="K360" s="225"/>
      <c r="L360" s="225"/>
      <c r="M360" s="225"/>
      <c r="N360" s="224"/>
      <c r="O360" s="224"/>
      <c r="P360" s="224"/>
      <c r="Q360" s="224"/>
      <c r="R360" s="225"/>
      <c r="S360" s="225"/>
      <c r="T360" s="225"/>
      <c r="U360" s="225"/>
      <c r="V360" s="225"/>
      <c r="W360" s="225"/>
      <c r="X360" s="225"/>
      <c r="Y360" s="225"/>
      <c r="Z360" s="215"/>
      <c r="AA360" s="215"/>
      <c r="AB360" s="215"/>
      <c r="AC360" s="215"/>
      <c r="AD360" s="215"/>
      <c r="AE360" s="215"/>
      <c r="AF360" s="215"/>
      <c r="AG360" s="215" t="s">
        <v>145</v>
      </c>
      <c r="AH360" s="215">
        <v>0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3" x14ac:dyDescent="0.2">
      <c r="A361" s="222"/>
      <c r="B361" s="223"/>
      <c r="C361" s="259" t="s">
        <v>495</v>
      </c>
      <c r="D361" s="226"/>
      <c r="E361" s="227">
        <v>6.52</v>
      </c>
      <c r="F361" s="225"/>
      <c r="G361" s="225"/>
      <c r="H361" s="225"/>
      <c r="I361" s="225"/>
      <c r="J361" s="225"/>
      <c r="K361" s="225"/>
      <c r="L361" s="225"/>
      <c r="M361" s="225"/>
      <c r="N361" s="224"/>
      <c r="O361" s="224"/>
      <c r="P361" s="224"/>
      <c r="Q361" s="224"/>
      <c r="R361" s="225"/>
      <c r="S361" s="225"/>
      <c r="T361" s="225"/>
      <c r="U361" s="225"/>
      <c r="V361" s="225"/>
      <c r="W361" s="225"/>
      <c r="X361" s="225"/>
      <c r="Y361" s="225"/>
      <c r="Z361" s="215"/>
      <c r="AA361" s="215"/>
      <c r="AB361" s="215"/>
      <c r="AC361" s="215"/>
      <c r="AD361" s="215"/>
      <c r="AE361" s="215"/>
      <c r="AF361" s="215"/>
      <c r="AG361" s="215" t="s">
        <v>145</v>
      </c>
      <c r="AH361" s="215">
        <v>0</v>
      </c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3" x14ac:dyDescent="0.2">
      <c r="A362" s="222"/>
      <c r="B362" s="223"/>
      <c r="C362" s="259" t="s">
        <v>496</v>
      </c>
      <c r="D362" s="226"/>
      <c r="E362" s="227">
        <v>2.496</v>
      </c>
      <c r="F362" s="225"/>
      <c r="G362" s="225"/>
      <c r="H362" s="225"/>
      <c r="I362" s="225"/>
      <c r="J362" s="225"/>
      <c r="K362" s="225"/>
      <c r="L362" s="225"/>
      <c r="M362" s="225"/>
      <c r="N362" s="224"/>
      <c r="O362" s="224"/>
      <c r="P362" s="224"/>
      <c r="Q362" s="224"/>
      <c r="R362" s="225"/>
      <c r="S362" s="225"/>
      <c r="T362" s="225"/>
      <c r="U362" s="225"/>
      <c r="V362" s="225"/>
      <c r="W362" s="225"/>
      <c r="X362" s="225"/>
      <c r="Y362" s="225"/>
      <c r="Z362" s="215"/>
      <c r="AA362" s="215"/>
      <c r="AB362" s="215"/>
      <c r="AC362" s="215"/>
      <c r="AD362" s="215"/>
      <c r="AE362" s="215"/>
      <c r="AF362" s="215"/>
      <c r="AG362" s="215" t="s">
        <v>145</v>
      </c>
      <c r="AH362" s="215">
        <v>0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3" x14ac:dyDescent="0.2">
      <c r="A363" s="222"/>
      <c r="B363" s="223"/>
      <c r="C363" s="259" t="s">
        <v>497</v>
      </c>
      <c r="D363" s="226"/>
      <c r="E363" s="227">
        <v>2.86</v>
      </c>
      <c r="F363" s="225"/>
      <c r="G363" s="225"/>
      <c r="H363" s="225"/>
      <c r="I363" s="225"/>
      <c r="J363" s="225"/>
      <c r="K363" s="225"/>
      <c r="L363" s="225"/>
      <c r="M363" s="225"/>
      <c r="N363" s="224"/>
      <c r="O363" s="224"/>
      <c r="P363" s="224"/>
      <c r="Q363" s="224"/>
      <c r="R363" s="225"/>
      <c r="S363" s="225"/>
      <c r="T363" s="225"/>
      <c r="U363" s="225"/>
      <c r="V363" s="225"/>
      <c r="W363" s="225"/>
      <c r="X363" s="225"/>
      <c r="Y363" s="225"/>
      <c r="Z363" s="215"/>
      <c r="AA363" s="215"/>
      <c r="AB363" s="215"/>
      <c r="AC363" s="215"/>
      <c r="AD363" s="215"/>
      <c r="AE363" s="215"/>
      <c r="AF363" s="215"/>
      <c r="AG363" s="215" t="s">
        <v>145</v>
      </c>
      <c r="AH363" s="215">
        <v>0</v>
      </c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outlineLevel="3" x14ac:dyDescent="0.2">
      <c r="A364" s="222"/>
      <c r="B364" s="223"/>
      <c r="C364" s="259" t="s">
        <v>498</v>
      </c>
      <c r="D364" s="226"/>
      <c r="E364" s="227">
        <v>1.4039999999999999</v>
      </c>
      <c r="F364" s="225"/>
      <c r="G364" s="225"/>
      <c r="H364" s="225"/>
      <c r="I364" s="225"/>
      <c r="J364" s="225"/>
      <c r="K364" s="225"/>
      <c r="L364" s="225"/>
      <c r="M364" s="225"/>
      <c r="N364" s="224"/>
      <c r="O364" s="224"/>
      <c r="P364" s="224"/>
      <c r="Q364" s="224"/>
      <c r="R364" s="225"/>
      <c r="S364" s="225"/>
      <c r="T364" s="225"/>
      <c r="U364" s="225"/>
      <c r="V364" s="225"/>
      <c r="W364" s="225"/>
      <c r="X364" s="225"/>
      <c r="Y364" s="225"/>
      <c r="Z364" s="215"/>
      <c r="AA364" s="215"/>
      <c r="AB364" s="215"/>
      <c r="AC364" s="215"/>
      <c r="AD364" s="215"/>
      <c r="AE364" s="215"/>
      <c r="AF364" s="215"/>
      <c r="AG364" s="215" t="s">
        <v>145</v>
      </c>
      <c r="AH364" s="215">
        <v>0</v>
      </c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3" x14ac:dyDescent="0.2">
      <c r="A365" s="222"/>
      <c r="B365" s="223"/>
      <c r="C365" s="259" t="s">
        <v>499</v>
      </c>
      <c r="D365" s="226"/>
      <c r="E365" s="227">
        <v>2.492</v>
      </c>
      <c r="F365" s="225"/>
      <c r="G365" s="225"/>
      <c r="H365" s="225"/>
      <c r="I365" s="225"/>
      <c r="J365" s="225"/>
      <c r="K365" s="225"/>
      <c r="L365" s="225"/>
      <c r="M365" s="225"/>
      <c r="N365" s="224"/>
      <c r="O365" s="224"/>
      <c r="P365" s="224"/>
      <c r="Q365" s="224"/>
      <c r="R365" s="225"/>
      <c r="S365" s="225"/>
      <c r="T365" s="225"/>
      <c r="U365" s="225"/>
      <c r="V365" s="225"/>
      <c r="W365" s="225"/>
      <c r="X365" s="225"/>
      <c r="Y365" s="225"/>
      <c r="Z365" s="215"/>
      <c r="AA365" s="215"/>
      <c r="AB365" s="215"/>
      <c r="AC365" s="215"/>
      <c r="AD365" s="215"/>
      <c r="AE365" s="215"/>
      <c r="AF365" s="215"/>
      <c r="AG365" s="215" t="s">
        <v>145</v>
      </c>
      <c r="AH365" s="215">
        <v>0</v>
      </c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3" x14ac:dyDescent="0.2">
      <c r="A366" s="222"/>
      <c r="B366" s="223"/>
      <c r="C366" s="262" t="s">
        <v>290</v>
      </c>
      <c r="D366" s="228"/>
      <c r="E366" s="229">
        <v>44.567999999999998</v>
      </c>
      <c r="F366" s="225"/>
      <c r="G366" s="225"/>
      <c r="H366" s="225"/>
      <c r="I366" s="225"/>
      <c r="J366" s="225"/>
      <c r="K366" s="225"/>
      <c r="L366" s="225"/>
      <c r="M366" s="225"/>
      <c r="N366" s="224"/>
      <c r="O366" s="224"/>
      <c r="P366" s="224"/>
      <c r="Q366" s="224"/>
      <c r="R366" s="225"/>
      <c r="S366" s="225"/>
      <c r="T366" s="225"/>
      <c r="U366" s="225"/>
      <c r="V366" s="225"/>
      <c r="W366" s="225"/>
      <c r="X366" s="225"/>
      <c r="Y366" s="225"/>
      <c r="Z366" s="215"/>
      <c r="AA366" s="215"/>
      <c r="AB366" s="215"/>
      <c r="AC366" s="215"/>
      <c r="AD366" s="215"/>
      <c r="AE366" s="215"/>
      <c r="AF366" s="215"/>
      <c r="AG366" s="215" t="s">
        <v>145</v>
      </c>
      <c r="AH366" s="215">
        <v>1</v>
      </c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3" x14ac:dyDescent="0.2">
      <c r="A367" s="222"/>
      <c r="B367" s="223"/>
      <c r="C367" s="259" t="s">
        <v>500</v>
      </c>
      <c r="D367" s="226"/>
      <c r="E367" s="227">
        <v>7.62</v>
      </c>
      <c r="F367" s="225"/>
      <c r="G367" s="225"/>
      <c r="H367" s="225"/>
      <c r="I367" s="225"/>
      <c r="J367" s="225"/>
      <c r="K367" s="225"/>
      <c r="L367" s="225"/>
      <c r="M367" s="225"/>
      <c r="N367" s="224"/>
      <c r="O367" s="224"/>
      <c r="P367" s="224"/>
      <c r="Q367" s="224"/>
      <c r="R367" s="225"/>
      <c r="S367" s="225"/>
      <c r="T367" s="225"/>
      <c r="U367" s="225"/>
      <c r="V367" s="225"/>
      <c r="W367" s="225"/>
      <c r="X367" s="225"/>
      <c r="Y367" s="225"/>
      <c r="Z367" s="215"/>
      <c r="AA367" s="215"/>
      <c r="AB367" s="215"/>
      <c r="AC367" s="215"/>
      <c r="AD367" s="215"/>
      <c r="AE367" s="215"/>
      <c r="AF367" s="215"/>
      <c r="AG367" s="215" t="s">
        <v>145</v>
      </c>
      <c r="AH367" s="215">
        <v>0</v>
      </c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outlineLevel="3" x14ac:dyDescent="0.2">
      <c r="A368" s="222"/>
      <c r="B368" s="223"/>
      <c r="C368" s="262" t="s">
        <v>290</v>
      </c>
      <c r="D368" s="228"/>
      <c r="E368" s="229">
        <v>7.62</v>
      </c>
      <c r="F368" s="225"/>
      <c r="G368" s="225"/>
      <c r="H368" s="225"/>
      <c r="I368" s="225"/>
      <c r="J368" s="225"/>
      <c r="K368" s="225"/>
      <c r="L368" s="225"/>
      <c r="M368" s="225"/>
      <c r="N368" s="224"/>
      <c r="O368" s="224"/>
      <c r="P368" s="224"/>
      <c r="Q368" s="224"/>
      <c r="R368" s="225"/>
      <c r="S368" s="225"/>
      <c r="T368" s="225"/>
      <c r="U368" s="225"/>
      <c r="V368" s="225"/>
      <c r="W368" s="225"/>
      <c r="X368" s="225"/>
      <c r="Y368" s="225"/>
      <c r="Z368" s="215"/>
      <c r="AA368" s="215"/>
      <c r="AB368" s="215"/>
      <c r="AC368" s="215"/>
      <c r="AD368" s="215"/>
      <c r="AE368" s="215"/>
      <c r="AF368" s="215"/>
      <c r="AG368" s="215" t="s">
        <v>145</v>
      </c>
      <c r="AH368" s="215">
        <v>1</v>
      </c>
      <c r="AI368" s="215"/>
      <c r="AJ368" s="215"/>
      <c r="AK368" s="215"/>
      <c r="AL368" s="215"/>
      <c r="AM368" s="215"/>
      <c r="AN368" s="215"/>
      <c r="AO368" s="215"/>
      <c r="AP368" s="215"/>
      <c r="AQ368" s="215"/>
      <c r="AR368" s="215"/>
      <c r="AS368" s="215"/>
      <c r="AT368" s="215"/>
      <c r="AU368" s="215"/>
      <c r="AV368" s="215"/>
      <c r="AW368" s="215"/>
      <c r="AX368" s="215"/>
      <c r="AY368" s="215"/>
      <c r="AZ368" s="215"/>
      <c r="BA368" s="215"/>
      <c r="BB368" s="215"/>
      <c r="BC368" s="215"/>
      <c r="BD368" s="215"/>
      <c r="BE368" s="215"/>
      <c r="BF368" s="215"/>
      <c r="BG368" s="215"/>
      <c r="BH368" s="215"/>
    </row>
    <row r="369" spans="1:60" outlineLevel="1" x14ac:dyDescent="0.2">
      <c r="A369" s="238">
        <v>66</v>
      </c>
      <c r="B369" s="239" t="s">
        <v>501</v>
      </c>
      <c r="C369" s="257" t="s">
        <v>502</v>
      </c>
      <c r="D369" s="240" t="s">
        <v>136</v>
      </c>
      <c r="E369" s="241">
        <v>2.9478</v>
      </c>
      <c r="F369" s="242"/>
      <c r="G369" s="243">
        <f>ROUND(E369*F369,2)</f>
        <v>0</v>
      </c>
      <c r="H369" s="242"/>
      <c r="I369" s="243">
        <f>ROUND(E369*H369,2)</f>
        <v>0</v>
      </c>
      <c r="J369" s="242"/>
      <c r="K369" s="243">
        <f>ROUND(E369*J369,2)</f>
        <v>0</v>
      </c>
      <c r="L369" s="243">
        <v>21</v>
      </c>
      <c r="M369" s="243">
        <f>G369*(1+L369/100)</f>
        <v>0</v>
      </c>
      <c r="N369" s="241">
        <v>3.7799999999999999E-3</v>
      </c>
      <c r="O369" s="241">
        <f>ROUND(E369*N369,2)</f>
        <v>0.01</v>
      </c>
      <c r="P369" s="241">
        <v>0</v>
      </c>
      <c r="Q369" s="241">
        <f>ROUND(E369*P369,2)</f>
        <v>0</v>
      </c>
      <c r="R369" s="243" t="s">
        <v>484</v>
      </c>
      <c r="S369" s="243" t="s">
        <v>138</v>
      </c>
      <c r="T369" s="244" t="s">
        <v>138</v>
      </c>
      <c r="U369" s="225">
        <v>0.38500000000000001</v>
      </c>
      <c r="V369" s="225">
        <f>ROUND(E369*U369,2)</f>
        <v>1.1299999999999999</v>
      </c>
      <c r="W369" s="225"/>
      <c r="X369" s="225" t="s">
        <v>139</v>
      </c>
      <c r="Y369" s="225" t="s">
        <v>140</v>
      </c>
      <c r="Z369" s="215"/>
      <c r="AA369" s="215"/>
      <c r="AB369" s="215"/>
      <c r="AC369" s="215"/>
      <c r="AD369" s="215"/>
      <c r="AE369" s="215"/>
      <c r="AF369" s="215"/>
      <c r="AG369" s="215" t="s">
        <v>141</v>
      </c>
      <c r="AH369" s="215"/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2" x14ac:dyDescent="0.2">
      <c r="A370" s="222"/>
      <c r="B370" s="223"/>
      <c r="C370" s="259" t="s">
        <v>503</v>
      </c>
      <c r="D370" s="226"/>
      <c r="E370" s="227">
        <v>2.9478</v>
      </c>
      <c r="F370" s="225"/>
      <c r="G370" s="225"/>
      <c r="H370" s="225"/>
      <c r="I370" s="225"/>
      <c r="J370" s="225"/>
      <c r="K370" s="225"/>
      <c r="L370" s="225"/>
      <c r="M370" s="225"/>
      <c r="N370" s="224"/>
      <c r="O370" s="224"/>
      <c r="P370" s="224"/>
      <c r="Q370" s="224"/>
      <c r="R370" s="225"/>
      <c r="S370" s="225"/>
      <c r="T370" s="225"/>
      <c r="U370" s="225"/>
      <c r="V370" s="225"/>
      <c r="W370" s="225"/>
      <c r="X370" s="225"/>
      <c r="Y370" s="225"/>
      <c r="Z370" s="215"/>
      <c r="AA370" s="215"/>
      <c r="AB370" s="215"/>
      <c r="AC370" s="215"/>
      <c r="AD370" s="215"/>
      <c r="AE370" s="215"/>
      <c r="AF370" s="215"/>
      <c r="AG370" s="215" t="s">
        <v>145</v>
      </c>
      <c r="AH370" s="215">
        <v>0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1" x14ac:dyDescent="0.2">
      <c r="A371" s="238">
        <v>67</v>
      </c>
      <c r="B371" s="239" t="s">
        <v>504</v>
      </c>
      <c r="C371" s="257" t="s">
        <v>505</v>
      </c>
      <c r="D371" s="240" t="s">
        <v>136</v>
      </c>
      <c r="E371" s="241">
        <v>146.33359999999999</v>
      </c>
      <c r="F371" s="242"/>
      <c r="G371" s="243">
        <f>ROUND(E371*F371,2)</f>
        <v>0</v>
      </c>
      <c r="H371" s="242"/>
      <c r="I371" s="243">
        <f>ROUND(E371*H371,2)</f>
        <v>0</v>
      </c>
      <c r="J371" s="242"/>
      <c r="K371" s="243">
        <f>ROUND(E371*J371,2)</f>
        <v>0</v>
      </c>
      <c r="L371" s="243">
        <v>21</v>
      </c>
      <c r="M371" s="243">
        <f>G371*(1+L371/100)</f>
        <v>0</v>
      </c>
      <c r="N371" s="241">
        <v>5.0400000000000002E-3</v>
      </c>
      <c r="O371" s="241">
        <f>ROUND(E371*N371,2)</f>
        <v>0.74</v>
      </c>
      <c r="P371" s="241">
        <v>0</v>
      </c>
      <c r="Q371" s="241">
        <f>ROUND(E371*P371,2)</f>
        <v>0</v>
      </c>
      <c r="R371" s="243" t="s">
        <v>484</v>
      </c>
      <c r="S371" s="243" t="s">
        <v>138</v>
      </c>
      <c r="T371" s="244" t="s">
        <v>138</v>
      </c>
      <c r="U371" s="225">
        <v>0.51500000000000001</v>
      </c>
      <c r="V371" s="225">
        <f>ROUND(E371*U371,2)</f>
        <v>75.36</v>
      </c>
      <c r="W371" s="225"/>
      <c r="X371" s="225" t="s">
        <v>139</v>
      </c>
      <c r="Y371" s="225" t="s">
        <v>140</v>
      </c>
      <c r="Z371" s="215"/>
      <c r="AA371" s="215"/>
      <c r="AB371" s="215"/>
      <c r="AC371" s="215"/>
      <c r="AD371" s="215"/>
      <c r="AE371" s="215"/>
      <c r="AF371" s="215"/>
      <c r="AG371" s="215" t="s">
        <v>141</v>
      </c>
      <c r="AH371" s="215"/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ht="22.5" outlineLevel="2" x14ac:dyDescent="0.2">
      <c r="A372" s="222"/>
      <c r="B372" s="223"/>
      <c r="C372" s="259" t="s">
        <v>506</v>
      </c>
      <c r="D372" s="226"/>
      <c r="E372" s="227">
        <v>146.33359999999999</v>
      </c>
      <c r="F372" s="225"/>
      <c r="G372" s="225"/>
      <c r="H372" s="225"/>
      <c r="I372" s="225"/>
      <c r="J372" s="225"/>
      <c r="K372" s="225"/>
      <c r="L372" s="225"/>
      <c r="M372" s="225"/>
      <c r="N372" s="224"/>
      <c r="O372" s="224"/>
      <c r="P372" s="224"/>
      <c r="Q372" s="224"/>
      <c r="R372" s="225"/>
      <c r="S372" s="225"/>
      <c r="T372" s="225"/>
      <c r="U372" s="225"/>
      <c r="V372" s="225"/>
      <c r="W372" s="225"/>
      <c r="X372" s="225"/>
      <c r="Y372" s="225"/>
      <c r="Z372" s="215"/>
      <c r="AA372" s="215"/>
      <c r="AB372" s="215"/>
      <c r="AC372" s="215"/>
      <c r="AD372" s="215"/>
      <c r="AE372" s="215"/>
      <c r="AF372" s="215"/>
      <c r="AG372" s="215" t="s">
        <v>145</v>
      </c>
      <c r="AH372" s="215">
        <v>0</v>
      </c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1" x14ac:dyDescent="0.2">
      <c r="A373" s="238">
        <v>68</v>
      </c>
      <c r="B373" s="239" t="s">
        <v>507</v>
      </c>
      <c r="C373" s="257" t="s">
        <v>508</v>
      </c>
      <c r="D373" s="240" t="s">
        <v>136</v>
      </c>
      <c r="E373" s="241">
        <v>144.89060000000001</v>
      </c>
      <c r="F373" s="242"/>
      <c r="G373" s="243">
        <f>ROUND(E373*F373,2)</f>
        <v>0</v>
      </c>
      <c r="H373" s="242"/>
      <c r="I373" s="243">
        <f>ROUND(E373*H373,2)</f>
        <v>0</v>
      </c>
      <c r="J373" s="242"/>
      <c r="K373" s="243">
        <f>ROUND(E373*J373,2)</f>
        <v>0</v>
      </c>
      <c r="L373" s="243">
        <v>21</v>
      </c>
      <c r="M373" s="243">
        <f>G373*(1+L373/100)</f>
        <v>0</v>
      </c>
      <c r="N373" s="241">
        <v>0</v>
      </c>
      <c r="O373" s="241">
        <f>ROUND(E373*N373,2)</f>
        <v>0</v>
      </c>
      <c r="P373" s="241">
        <v>0</v>
      </c>
      <c r="Q373" s="241">
        <f>ROUND(E373*P373,2)</f>
        <v>0</v>
      </c>
      <c r="R373" s="243" t="s">
        <v>484</v>
      </c>
      <c r="S373" s="243" t="s">
        <v>138</v>
      </c>
      <c r="T373" s="244" t="s">
        <v>138</v>
      </c>
      <c r="U373" s="225">
        <v>0.16</v>
      </c>
      <c r="V373" s="225">
        <f>ROUND(E373*U373,2)</f>
        <v>23.18</v>
      </c>
      <c r="W373" s="225"/>
      <c r="X373" s="225" t="s">
        <v>139</v>
      </c>
      <c r="Y373" s="225" t="s">
        <v>140</v>
      </c>
      <c r="Z373" s="215"/>
      <c r="AA373" s="215"/>
      <c r="AB373" s="215"/>
      <c r="AC373" s="215"/>
      <c r="AD373" s="215"/>
      <c r="AE373" s="215"/>
      <c r="AF373" s="215"/>
      <c r="AG373" s="215" t="s">
        <v>141</v>
      </c>
      <c r="AH373" s="215"/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ht="22.5" outlineLevel="2" x14ac:dyDescent="0.2">
      <c r="A374" s="222"/>
      <c r="B374" s="223"/>
      <c r="C374" s="259" t="s">
        <v>509</v>
      </c>
      <c r="D374" s="226"/>
      <c r="E374" s="227">
        <v>144.89060000000001</v>
      </c>
      <c r="F374" s="225"/>
      <c r="G374" s="225"/>
      <c r="H374" s="225"/>
      <c r="I374" s="225"/>
      <c r="J374" s="225"/>
      <c r="K374" s="225"/>
      <c r="L374" s="225"/>
      <c r="M374" s="225"/>
      <c r="N374" s="224"/>
      <c r="O374" s="224"/>
      <c r="P374" s="224"/>
      <c r="Q374" s="224"/>
      <c r="R374" s="225"/>
      <c r="S374" s="225"/>
      <c r="T374" s="225"/>
      <c r="U374" s="225"/>
      <c r="V374" s="225"/>
      <c r="W374" s="225"/>
      <c r="X374" s="225"/>
      <c r="Y374" s="225"/>
      <c r="Z374" s="215"/>
      <c r="AA374" s="215"/>
      <c r="AB374" s="215"/>
      <c r="AC374" s="215"/>
      <c r="AD374" s="215"/>
      <c r="AE374" s="215"/>
      <c r="AF374" s="215"/>
      <c r="AG374" s="215" t="s">
        <v>145</v>
      </c>
      <c r="AH374" s="215">
        <v>0</v>
      </c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1" x14ac:dyDescent="0.2">
      <c r="A375" s="238">
        <v>69</v>
      </c>
      <c r="B375" s="239" t="s">
        <v>510</v>
      </c>
      <c r="C375" s="257" t="s">
        <v>511</v>
      </c>
      <c r="D375" s="240" t="s">
        <v>151</v>
      </c>
      <c r="E375" s="241">
        <v>49.68</v>
      </c>
      <c r="F375" s="242"/>
      <c r="G375" s="243">
        <f>ROUND(E375*F375,2)</f>
        <v>0</v>
      </c>
      <c r="H375" s="242"/>
      <c r="I375" s="243">
        <f>ROUND(E375*H375,2)</f>
        <v>0</v>
      </c>
      <c r="J375" s="242"/>
      <c r="K375" s="243">
        <f>ROUND(E375*J375,2)</f>
        <v>0</v>
      </c>
      <c r="L375" s="243">
        <v>21</v>
      </c>
      <c r="M375" s="243">
        <f>G375*(1+L375/100)</f>
        <v>0</v>
      </c>
      <c r="N375" s="241">
        <v>5.2999999999999998E-4</v>
      </c>
      <c r="O375" s="241">
        <f>ROUND(E375*N375,2)</f>
        <v>0.03</v>
      </c>
      <c r="P375" s="241">
        <v>0</v>
      </c>
      <c r="Q375" s="241">
        <f>ROUND(E375*P375,2)</f>
        <v>0</v>
      </c>
      <c r="R375" s="243" t="s">
        <v>484</v>
      </c>
      <c r="S375" s="243" t="s">
        <v>138</v>
      </c>
      <c r="T375" s="244" t="s">
        <v>138</v>
      </c>
      <c r="U375" s="225">
        <v>0.1</v>
      </c>
      <c r="V375" s="225">
        <f>ROUND(E375*U375,2)</f>
        <v>4.97</v>
      </c>
      <c r="W375" s="225"/>
      <c r="X375" s="225" t="s">
        <v>139</v>
      </c>
      <c r="Y375" s="225" t="s">
        <v>140</v>
      </c>
      <c r="Z375" s="215"/>
      <c r="AA375" s="215"/>
      <c r="AB375" s="215"/>
      <c r="AC375" s="215"/>
      <c r="AD375" s="215"/>
      <c r="AE375" s="215"/>
      <c r="AF375" s="215"/>
      <c r="AG375" s="215" t="s">
        <v>141</v>
      </c>
      <c r="AH375" s="215"/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2" x14ac:dyDescent="0.2">
      <c r="A376" s="222"/>
      <c r="B376" s="223"/>
      <c r="C376" s="259" t="s">
        <v>512</v>
      </c>
      <c r="D376" s="226"/>
      <c r="E376" s="227">
        <v>49.68</v>
      </c>
      <c r="F376" s="225"/>
      <c r="G376" s="225"/>
      <c r="H376" s="225"/>
      <c r="I376" s="225"/>
      <c r="J376" s="225"/>
      <c r="K376" s="225"/>
      <c r="L376" s="225"/>
      <c r="M376" s="225"/>
      <c r="N376" s="224"/>
      <c r="O376" s="224"/>
      <c r="P376" s="224"/>
      <c r="Q376" s="224"/>
      <c r="R376" s="225"/>
      <c r="S376" s="225"/>
      <c r="T376" s="225"/>
      <c r="U376" s="225"/>
      <c r="V376" s="225"/>
      <c r="W376" s="225"/>
      <c r="X376" s="225"/>
      <c r="Y376" s="225"/>
      <c r="Z376" s="215"/>
      <c r="AA376" s="215"/>
      <c r="AB376" s="215"/>
      <c r="AC376" s="215"/>
      <c r="AD376" s="215"/>
      <c r="AE376" s="215"/>
      <c r="AF376" s="215"/>
      <c r="AG376" s="215" t="s">
        <v>145</v>
      </c>
      <c r="AH376" s="215">
        <v>0</v>
      </c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1" x14ac:dyDescent="0.2">
      <c r="A377" s="238">
        <v>70</v>
      </c>
      <c r="B377" s="239" t="s">
        <v>513</v>
      </c>
      <c r="C377" s="257" t="s">
        <v>514</v>
      </c>
      <c r="D377" s="240" t="s">
        <v>478</v>
      </c>
      <c r="E377" s="241">
        <v>0.98978999999999995</v>
      </c>
      <c r="F377" s="242"/>
      <c r="G377" s="243">
        <f>ROUND(E377*F377,2)</f>
        <v>0</v>
      </c>
      <c r="H377" s="242"/>
      <c r="I377" s="243">
        <f>ROUND(E377*H377,2)</f>
        <v>0</v>
      </c>
      <c r="J377" s="242"/>
      <c r="K377" s="243">
        <f>ROUND(E377*J377,2)</f>
        <v>0</v>
      </c>
      <c r="L377" s="243">
        <v>21</v>
      </c>
      <c r="M377" s="243">
        <f>G377*(1+L377/100)</f>
        <v>0</v>
      </c>
      <c r="N377" s="241">
        <v>0</v>
      </c>
      <c r="O377" s="241">
        <f>ROUND(E377*N377,2)</f>
        <v>0</v>
      </c>
      <c r="P377" s="241">
        <v>0</v>
      </c>
      <c r="Q377" s="241">
        <f>ROUND(E377*P377,2)</f>
        <v>0</v>
      </c>
      <c r="R377" s="243" t="s">
        <v>484</v>
      </c>
      <c r="S377" s="243" t="s">
        <v>138</v>
      </c>
      <c r="T377" s="244" t="s">
        <v>138</v>
      </c>
      <c r="U377" s="225">
        <v>1.5669999999999999</v>
      </c>
      <c r="V377" s="225">
        <f>ROUND(E377*U377,2)</f>
        <v>1.55</v>
      </c>
      <c r="W377" s="225"/>
      <c r="X377" s="225" t="s">
        <v>479</v>
      </c>
      <c r="Y377" s="225" t="s">
        <v>140</v>
      </c>
      <c r="Z377" s="215"/>
      <c r="AA377" s="215"/>
      <c r="AB377" s="215"/>
      <c r="AC377" s="215"/>
      <c r="AD377" s="215"/>
      <c r="AE377" s="215"/>
      <c r="AF377" s="215"/>
      <c r="AG377" s="215" t="s">
        <v>480</v>
      </c>
      <c r="AH377" s="215"/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outlineLevel="2" x14ac:dyDescent="0.2">
      <c r="A378" s="222"/>
      <c r="B378" s="223"/>
      <c r="C378" s="258" t="s">
        <v>515</v>
      </c>
      <c r="D378" s="245"/>
      <c r="E378" s="245"/>
      <c r="F378" s="245"/>
      <c r="G378" s="245"/>
      <c r="H378" s="225"/>
      <c r="I378" s="225"/>
      <c r="J378" s="225"/>
      <c r="K378" s="225"/>
      <c r="L378" s="225"/>
      <c r="M378" s="225"/>
      <c r="N378" s="224"/>
      <c r="O378" s="224"/>
      <c r="P378" s="224"/>
      <c r="Q378" s="224"/>
      <c r="R378" s="225"/>
      <c r="S378" s="225"/>
      <c r="T378" s="225"/>
      <c r="U378" s="225"/>
      <c r="V378" s="225"/>
      <c r="W378" s="225"/>
      <c r="X378" s="225"/>
      <c r="Y378" s="225"/>
      <c r="Z378" s="215"/>
      <c r="AA378" s="215"/>
      <c r="AB378" s="215"/>
      <c r="AC378" s="215"/>
      <c r="AD378" s="215"/>
      <c r="AE378" s="215"/>
      <c r="AF378" s="215"/>
      <c r="AG378" s="215" t="s">
        <v>143</v>
      </c>
      <c r="AH378" s="215"/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x14ac:dyDescent="0.2">
      <c r="A379" s="231" t="s">
        <v>132</v>
      </c>
      <c r="B379" s="232" t="s">
        <v>92</v>
      </c>
      <c r="C379" s="256" t="s">
        <v>93</v>
      </c>
      <c r="D379" s="233"/>
      <c r="E379" s="234"/>
      <c r="F379" s="235"/>
      <c r="G379" s="235">
        <f>SUMIF(AG380:AG380,"&lt;&gt;NOR",G380:G380)</f>
        <v>0</v>
      </c>
      <c r="H379" s="235"/>
      <c r="I379" s="235">
        <f>SUM(I380:I380)</f>
        <v>0</v>
      </c>
      <c r="J379" s="235"/>
      <c r="K379" s="235">
        <f>SUM(K380:K380)</f>
        <v>0</v>
      </c>
      <c r="L379" s="235"/>
      <c r="M379" s="235">
        <f>SUM(M380:M380)</f>
        <v>0</v>
      </c>
      <c r="N379" s="234"/>
      <c r="O379" s="234">
        <f>SUM(O380:O380)</f>
        <v>0</v>
      </c>
      <c r="P379" s="234"/>
      <c r="Q379" s="234">
        <f>SUM(Q380:Q380)</f>
        <v>0</v>
      </c>
      <c r="R379" s="235"/>
      <c r="S379" s="235"/>
      <c r="T379" s="236"/>
      <c r="U379" s="230"/>
      <c r="V379" s="230">
        <f>SUM(V380:V380)</f>
        <v>0</v>
      </c>
      <c r="W379" s="230"/>
      <c r="X379" s="230"/>
      <c r="Y379" s="230"/>
      <c r="AG379" t="s">
        <v>133</v>
      </c>
    </row>
    <row r="380" spans="1:60" outlineLevel="1" x14ac:dyDescent="0.2">
      <c r="A380" s="249">
        <v>71</v>
      </c>
      <c r="B380" s="250" t="s">
        <v>516</v>
      </c>
      <c r="C380" s="263" t="s">
        <v>517</v>
      </c>
      <c r="D380" s="251" t="s">
        <v>518</v>
      </c>
      <c r="E380" s="252">
        <v>1</v>
      </c>
      <c r="F380" s="253"/>
      <c r="G380" s="254">
        <f>ROUND(E380*F380,2)</f>
        <v>0</v>
      </c>
      <c r="H380" s="253"/>
      <c r="I380" s="254">
        <f>ROUND(E380*H380,2)</f>
        <v>0</v>
      </c>
      <c r="J380" s="253"/>
      <c r="K380" s="254">
        <f>ROUND(E380*J380,2)</f>
        <v>0</v>
      </c>
      <c r="L380" s="254">
        <v>21</v>
      </c>
      <c r="M380" s="254">
        <f>G380*(1+L380/100)</f>
        <v>0</v>
      </c>
      <c r="N380" s="252">
        <v>0</v>
      </c>
      <c r="O380" s="252">
        <f>ROUND(E380*N380,2)</f>
        <v>0</v>
      </c>
      <c r="P380" s="252">
        <v>0</v>
      </c>
      <c r="Q380" s="252">
        <f>ROUND(E380*P380,2)</f>
        <v>0</v>
      </c>
      <c r="R380" s="254"/>
      <c r="S380" s="254" t="s">
        <v>519</v>
      </c>
      <c r="T380" s="255" t="s">
        <v>520</v>
      </c>
      <c r="U380" s="225">
        <v>0</v>
      </c>
      <c r="V380" s="225">
        <f>ROUND(E380*U380,2)</f>
        <v>0</v>
      </c>
      <c r="W380" s="225"/>
      <c r="X380" s="225" t="s">
        <v>139</v>
      </c>
      <c r="Y380" s="225" t="s">
        <v>140</v>
      </c>
      <c r="Z380" s="215"/>
      <c r="AA380" s="215"/>
      <c r="AB380" s="215"/>
      <c r="AC380" s="215"/>
      <c r="AD380" s="215"/>
      <c r="AE380" s="215"/>
      <c r="AF380" s="215"/>
      <c r="AG380" s="215" t="s">
        <v>141</v>
      </c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x14ac:dyDescent="0.2">
      <c r="A381" s="231" t="s">
        <v>132</v>
      </c>
      <c r="B381" s="232" t="s">
        <v>94</v>
      </c>
      <c r="C381" s="256" t="s">
        <v>95</v>
      </c>
      <c r="D381" s="233"/>
      <c r="E381" s="234"/>
      <c r="F381" s="235"/>
      <c r="G381" s="235">
        <f>SUMIF(AG382:AG391,"&lt;&gt;NOR",G382:G391)</f>
        <v>0</v>
      </c>
      <c r="H381" s="235"/>
      <c r="I381" s="235">
        <f>SUM(I382:I391)</f>
        <v>0</v>
      </c>
      <c r="J381" s="235"/>
      <c r="K381" s="235">
        <f>SUM(K382:K391)</f>
        <v>0</v>
      </c>
      <c r="L381" s="235"/>
      <c r="M381" s="235">
        <f>SUM(M382:M391)</f>
        <v>0</v>
      </c>
      <c r="N381" s="234"/>
      <c r="O381" s="234">
        <f>SUM(O382:O391)</f>
        <v>0.04</v>
      </c>
      <c r="P381" s="234"/>
      <c r="Q381" s="234">
        <f>SUM(Q382:Q391)</f>
        <v>0</v>
      </c>
      <c r="R381" s="235"/>
      <c r="S381" s="235"/>
      <c r="T381" s="236"/>
      <c r="U381" s="230"/>
      <c r="V381" s="230">
        <f>SUM(V382:V391)</f>
        <v>2.1399999999999997</v>
      </c>
      <c r="W381" s="230"/>
      <c r="X381" s="230"/>
      <c r="Y381" s="230"/>
      <c r="AG381" t="s">
        <v>133</v>
      </c>
    </row>
    <row r="382" spans="1:60" ht="22.5" outlineLevel="1" x14ac:dyDescent="0.2">
      <c r="A382" s="238">
        <v>72</v>
      </c>
      <c r="B382" s="239" t="s">
        <v>521</v>
      </c>
      <c r="C382" s="257" t="s">
        <v>522</v>
      </c>
      <c r="D382" s="240" t="s">
        <v>136</v>
      </c>
      <c r="E382" s="241">
        <v>1.9967999999999999</v>
      </c>
      <c r="F382" s="242"/>
      <c r="G382" s="243">
        <f>ROUND(E382*F382,2)</f>
        <v>0</v>
      </c>
      <c r="H382" s="242"/>
      <c r="I382" s="243">
        <f>ROUND(E382*H382,2)</f>
        <v>0</v>
      </c>
      <c r="J382" s="242"/>
      <c r="K382" s="243">
        <f>ROUND(E382*J382,2)</f>
        <v>0</v>
      </c>
      <c r="L382" s="243">
        <v>21</v>
      </c>
      <c r="M382" s="243">
        <f>G382*(1+L382/100)</f>
        <v>0</v>
      </c>
      <c r="N382" s="241">
        <v>0</v>
      </c>
      <c r="O382" s="241">
        <f>ROUND(E382*N382,2)</f>
        <v>0</v>
      </c>
      <c r="P382" s="241">
        <v>0</v>
      </c>
      <c r="Q382" s="241">
        <f>ROUND(E382*P382,2)</f>
        <v>0</v>
      </c>
      <c r="R382" s="243" t="s">
        <v>523</v>
      </c>
      <c r="S382" s="243" t="s">
        <v>138</v>
      </c>
      <c r="T382" s="244" t="s">
        <v>138</v>
      </c>
      <c r="U382" s="225">
        <v>1.6E-2</v>
      </c>
      <c r="V382" s="225">
        <f>ROUND(E382*U382,2)</f>
        <v>0.03</v>
      </c>
      <c r="W382" s="225"/>
      <c r="X382" s="225" t="s">
        <v>139</v>
      </c>
      <c r="Y382" s="225" t="s">
        <v>140</v>
      </c>
      <c r="Z382" s="215"/>
      <c r="AA382" s="215"/>
      <c r="AB382" s="215"/>
      <c r="AC382" s="215"/>
      <c r="AD382" s="215"/>
      <c r="AE382" s="215"/>
      <c r="AF382" s="215"/>
      <c r="AG382" s="215" t="s">
        <v>141</v>
      </c>
      <c r="AH382" s="215"/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2" x14ac:dyDescent="0.2">
      <c r="A383" s="222"/>
      <c r="B383" s="223"/>
      <c r="C383" s="259" t="s">
        <v>524</v>
      </c>
      <c r="D383" s="226"/>
      <c r="E383" s="227">
        <v>1.9967999999999999</v>
      </c>
      <c r="F383" s="225"/>
      <c r="G383" s="225"/>
      <c r="H383" s="225"/>
      <c r="I383" s="225"/>
      <c r="J383" s="225"/>
      <c r="K383" s="225"/>
      <c r="L383" s="225"/>
      <c r="M383" s="225"/>
      <c r="N383" s="224"/>
      <c r="O383" s="224"/>
      <c r="P383" s="224"/>
      <c r="Q383" s="224"/>
      <c r="R383" s="225"/>
      <c r="S383" s="225"/>
      <c r="T383" s="225"/>
      <c r="U383" s="225"/>
      <c r="V383" s="225"/>
      <c r="W383" s="225"/>
      <c r="X383" s="225"/>
      <c r="Y383" s="225"/>
      <c r="Z383" s="215"/>
      <c r="AA383" s="215"/>
      <c r="AB383" s="215"/>
      <c r="AC383" s="215"/>
      <c r="AD383" s="215"/>
      <c r="AE383" s="215"/>
      <c r="AF383" s="215"/>
      <c r="AG383" s="215" t="s">
        <v>145</v>
      </c>
      <c r="AH383" s="215">
        <v>5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38">
        <v>73</v>
      </c>
      <c r="B384" s="239" t="s">
        <v>525</v>
      </c>
      <c r="C384" s="257" t="s">
        <v>526</v>
      </c>
      <c r="D384" s="240" t="s">
        <v>136</v>
      </c>
      <c r="E384" s="241">
        <v>1.9967999999999999</v>
      </c>
      <c r="F384" s="242"/>
      <c r="G384" s="243">
        <f>ROUND(E384*F384,2)</f>
        <v>0</v>
      </c>
      <c r="H384" s="242"/>
      <c r="I384" s="243">
        <f>ROUND(E384*H384,2)</f>
        <v>0</v>
      </c>
      <c r="J384" s="242"/>
      <c r="K384" s="243">
        <f>ROUND(E384*J384,2)</f>
        <v>0</v>
      </c>
      <c r="L384" s="243">
        <v>21</v>
      </c>
      <c r="M384" s="243">
        <f>G384*(1+L384/100)</f>
        <v>0</v>
      </c>
      <c r="N384" s="241">
        <v>2.1000000000000001E-4</v>
      </c>
      <c r="O384" s="241">
        <f>ROUND(E384*N384,2)</f>
        <v>0</v>
      </c>
      <c r="P384" s="241">
        <v>0</v>
      </c>
      <c r="Q384" s="241">
        <f>ROUND(E384*P384,2)</f>
        <v>0</v>
      </c>
      <c r="R384" s="243" t="s">
        <v>523</v>
      </c>
      <c r="S384" s="243" t="s">
        <v>138</v>
      </c>
      <c r="T384" s="244" t="s">
        <v>138</v>
      </c>
      <c r="U384" s="225">
        <v>0.05</v>
      </c>
      <c r="V384" s="225">
        <f>ROUND(E384*U384,2)</f>
        <v>0.1</v>
      </c>
      <c r="W384" s="225"/>
      <c r="X384" s="225" t="s">
        <v>139</v>
      </c>
      <c r="Y384" s="225" t="s">
        <v>140</v>
      </c>
      <c r="Z384" s="215"/>
      <c r="AA384" s="215"/>
      <c r="AB384" s="215"/>
      <c r="AC384" s="215"/>
      <c r="AD384" s="215"/>
      <c r="AE384" s="215"/>
      <c r="AF384" s="215"/>
      <c r="AG384" s="215" t="s">
        <v>141</v>
      </c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2" x14ac:dyDescent="0.2">
      <c r="A385" s="222"/>
      <c r="B385" s="223"/>
      <c r="C385" s="259" t="s">
        <v>524</v>
      </c>
      <c r="D385" s="226"/>
      <c r="E385" s="227">
        <v>1.9967999999999999</v>
      </c>
      <c r="F385" s="225"/>
      <c r="G385" s="225"/>
      <c r="H385" s="225"/>
      <c r="I385" s="225"/>
      <c r="J385" s="225"/>
      <c r="K385" s="225"/>
      <c r="L385" s="225"/>
      <c r="M385" s="225"/>
      <c r="N385" s="224"/>
      <c r="O385" s="224"/>
      <c r="P385" s="224"/>
      <c r="Q385" s="224"/>
      <c r="R385" s="225"/>
      <c r="S385" s="225"/>
      <c r="T385" s="225"/>
      <c r="U385" s="225"/>
      <c r="V385" s="225"/>
      <c r="W385" s="225"/>
      <c r="X385" s="225"/>
      <c r="Y385" s="225"/>
      <c r="Z385" s="215"/>
      <c r="AA385" s="215"/>
      <c r="AB385" s="215"/>
      <c r="AC385" s="215"/>
      <c r="AD385" s="215"/>
      <c r="AE385" s="215"/>
      <c r="AF385" s="215"/>
      <c r="AG385" s="215" t="s">
        <v>145</v>
      </c>
      <c r="AH385" s="215">
        <v>5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ht="22.5" outlineLevel="1" x14ac:dyDescent="0.2">
      <c r="A386" s="238">
        <v>74</v>
      </c>
      <c r="B386" s="239" t="s">
        <v>527</v>
      </c>
      <c r="C386" s="257" t="s">
        <v>528</v>
      </c>
      <c r="D386" s="240" t="s">
        <v>136</v>
      </c>
      <c r="E386" s="241">
        <v>1.9967999999999999</v>
      </c>
      <c r="F386" s="242"/>
      <c r="G386" s="243">
        <f>ROUND(E386*F386,2)</f>
        <v>0</v>
      </c>
      <c r="H386" s="242"/>
      <c r="I386" s="243">
        <f>ROUND(E386*H386,2)</f>
        <v>0</v>
      </c>
      <c r="J386" s="242"/>
      <c r="K386" s="243">
        <f>ROUND(E386*J386,2)</f>
        <v>0</v>
      </c>
      <c r="L386" s="243">
        <v>21</v>
      </c>
      <c r="M386" s="243">
        <f>G386*(1+L386/100)</f>
        <v>0</v>
      </c>
      <c r="N386" s="241">
        <v>4.8300000000000001E-3</v>
      </c>
      <c r="O386" s="241">
        <f>ROUND(E386*N386,2)</f>
        <v>0.01</v>
      </c>
      <c r="P386" s="241">
        <v>0</v>
      </c>
      <c r="Q386" s="241">
        <f>ROUND(E386*P386,2)</f>
        <v>0</v>
      </c>
      <c r="R386" s="243" t="s">
        <v>523</v>
      </c>
      <c r="S386" s="243" t="s">
        <v>138</v>
      </c>
      <c r="T386" s="244" t="s">
        <v>138</v>
      </c>
      <c r="U386" s="225">
        <v>0.97</v>
      </c>
      <c r="V386" s="225">
        <f>ROUND(E386*U386,2)</f>
        <v>1.94</v>
      </c>
      <c r="W386" s="225"/>
      <c r="X386" s="225" t="s">
        <v>139</v>
      </c>
      <c r="Y386" s="225" t="s">
        <v>140</v>
      </c>
      <c r="Z386" s="215"/>
      <c r="AA386" s="215"/>
      <c r="AB386" s="215"/>
      <c r="AC386" s="215"/>
      <c r="AD386" s="215"/>
      <c r="AE386" s="215"/>
      <c r="AF386" s="215"/>
      <c r="AG386" s="215" t="s">
        <v>141</v>
      </c>
      <c r="AH386" s="215"/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2" x14ac:dyDescent="0.2">
      <c r="A387" s="222"/>
      <c r="B387" s="223"/>
      <c r="C387" s="259" t="s">
        <v>456</v>
      </c>
      <c r="D387" s="226"/>
      <c r="E387" s="227">
        <v>1.9967999999999999</v>
      </c>
      <c r="F387" s="225"/>
      <c r="G387" s="225"/>
      <c r="H387" s="225"/>
      <c r="I387" s="225"/>
      <c r="J387" s="225"/>
      <c r="K387" s="225"/>
      <c r="L387" s="225"/>
      <c r="M387" s="225"/>
      <c r="N387" s="224"/>
      <c r="O387" s="224"/>
      <c r="P387" s="224"/>
      <c r="Q387" s="224"/>
      <c r="R387" s="225"/>
      <c r="S387" s="225"/>
      <c r="T387" s="225"/>
      <c r="U387" s="225"/>
      <c r="V387" s="225"/>
      <c r="W387" s="225"/>
      <c r="X387" s="225"/>
      <c r="Y387" s="225"/>
      <c r="Z387" s="215"/>
      <c r="AA387" s="215"/>
      <c r="AB387" s="215"/>
      <c r="AC387" s="215"/>
      <c r="AD387" s="215"/>
      <c r="AE387" s="215"/>
      <c r="AF387" s="215"/>
      <c r="AG387" s="215" t="s">
        <v>145</v>
      </c>
      <c r="AH387" s="215">
        <v>0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ht="22.5" outlineLevel="1" x14ac:dyDescent="0.2">
      <c r="A388" s="238">
        <v>75</v>
      </c>
      <c r="B388" s="239" t="s">
        <v>529</v>
      </c>
      <c r="C388" s="257" t="s">
        <v>530</v>
      </c>
      <c r="D388" s="240" t="s">
        <v>136</v>
      </c>
      <c r="E388" s="241">
        <v>2.3961600000000001</v>
      </c>
      <c r="F388" s="242"/>
      <c r="G388" s="243">
        <f>ROUND(E388*F388,2)</f>
        <v>0</v>
      </c>
      <c r="H388" s="242"/>
      <c r="I388" s="243">
        <f>ROUND(E388*H388,2)</f>
        <v>0</v>
      </c>
      <c r="J388" s="242"/>
      <c r="K388" s="243">
        <f>ROUND(E388*J388,2)</f>
        <v>0</v>
      </c>
      <c r="L388" s="243">
        <v>21</v>
      </c>
      <c r="M388" s="243">
        <f>G388*(1+L388/100)</f>
        <v>0</v>
      </c>
      <c r="N388" s="241">
        <v>1.4200000000000001E-2</v>
      </c>
      <c r="O388" s="241">
        <f>ROUND(E388*N388,2)</f>
        <v>0.03</v>
      </c>
      <c r="P388" s="241">
        <v>0</v>
      </c>
      <c r="Q388" s="241">
        <f>ROUND(E388*P388,2)</f>
        <v>0</v>
      </c>
      <c r="R388" s="243" t="s">
        <v>270</v>
      </c>
      <c r="S388" s="243" t="s">
        <v>138</v>
      </c>
      <c r="T388" s="244" t="s">
        <v>138</v>
      </c>
      <c r="U388" s="225">
        <v>0</v>
      </c>
      <c r="V388" s="225">
        <f>ROUND(E388*U388,2)</f>
        <v>0</v>
      </c>
      <c r="W388" s="225"/>
      <c r="X388" s="225" t="s">
        <v>271</v>
      </c>
      <c r="Y388" s="225" t="s">
        <v>140</v>
      </c>
      <c r="Z388" s="215"/>
      <c r="AA388" s="215"/>
      <c r="AB388" s="215"/>
      <c r="AC388" s="215"/>
      <c r="AD388" s="215"/>
      <c r="AE388" s="215"/>
      <c r="AF388" s="215"/>
      <c r="AG388" s="215" t="s">
        <v>272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2" x14ac:dyDescent="0.2">
      <c r="A389" s="222"/>
      <c r="B389" s="223"/>
      <c r="C389" s="259" t="s">
        <v>531</v>
      </c>
      <c r="D389" s="226"/>
      <c r="E389" s="227">
        <v>2.3961600000000001</v>
      </c>
      <c r="F389" s="225"/>
      <c r="G389" s="225"/>
      <c r="H389" s="225"/>
      <c r="I389" s="225"/>
      <c r="J389" s="225"/>
      <c r="K389" s="225"/>
      <c r="L389" s="225"/>
      <c r="M389" s="225"/>
      <c r="N389" s="224"/>
      <c r="O389" s="224"/>
      <c r="P389" s="224"/>
      <c r="Q389" s="224"/>
      <c r="R389" s="225"/>
      <c r="S389" s="225"/>
      <c r="T389" s="225"/>
      <c r="U389" s="225"/>
      <c r="V389" s="225"/>
      <c r="W389" s="225"/>
      <c r="X389" s="225"/>
      <c r="Y389" s="225"/>
      <c r="Z389" s="215"/>
      <c r="AA389" s="215"/>
      <c r="AB389" s="215"/>
      <c r="AC389" s="215"/>
      <c r="AD389" s="215"/>
      <c r="AE389" s="215"/>
      <c r="AF389" s="215"/>
      <c r="AG389" s="215" t="s">
        <v>145</v>
      </c>
      <c r="AH389" s="215">
        <v>5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1" x14ac:dyDescent="0.2">
      <c r="A390" s="238">
        <v>76</v>
      </c>
      <c r="B390" s="239" t="s">
        <v>532</v>
      </c>
      <c r="C390" s="257" t="s">
        <v>533</v>
      </c>
      <c r="D390" s="240" t="s">
        <v>478</v>
      </c>
      <c r="E390" s="241">
        <v>4.4089999999999997E-2</v>
      </c>
      <c r="F390" s="242"/>
      <c r="G390" s="243">
        <f>ROUND(E390*F390,2)</f>
        <v>0</v>
      </c>
      <c r="H390" s="242"/>
      <c r="I390" s="243">
        <f>ROUND(E390*H390,2)</f>
        <v>0</v>
      </c>
      <c r="J390" s="242"/>
      <c r="K390" s="243">
        <f>ROUND(E390*J390,2)</f>
        <v>0</v>
      </c>
      <c r="L390" s="243">
        <v>21</v>
      </c>
      <c r="M390" s="243">
        <f>G390*(1+L390/100)</f>
        <v>0</v>
      </c>
      <c r="N390" s="241">
        <v>0</v>
      </c>
      <c r="O390" s="241">
        <f>ROUND(E390*N390,2)</f>
        <v>0</v>
      </c>
      <c r="P390" s="241">
        <v>0</v>
      </c>
      <c r="Q390" s="241">
        <f>ROUND(E390*P390,2)</f>
        <v>0</v>
      </c>
      <c r="R390" s="243" t="s">
        <v>523</v>
      </c>
      <c r="S390" s="243" t="s">
        <v>138</v>
      </c>
      <c r="T390" s="244" t="s">
        <v>138</v>
      </c>
      <c r="U390" s="225">
        <v>1.5980000000000001</v>
      </c>
      <c r="V390" s="225">
        <f>ROUND(E390*U390,2)</f>
        <v>7.0000000000000007E-2</v>
      </c>
      <c r="W390" s="225"/>
      <c r="X390" s="225" t="s">
        <v>479</v>
      </c>
      <c r="Y390" s="225" t="s">
        <v>140</v>
      </c>
      <c r="Z390" s="215"/>
      <c r="AA390" s="215"/>
      <c r="AB390" s="215"/>
      <c r="AC390" s="215"/>
      <c r="AD390" s="215"/>
      <c r="AE390" s="215"/>
      <c r="AF390" s="215"/>
      <c r="AG390" s="215" t="s">
        <v>480</v>
      </c>
      <c r="AH390" s="215"/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outlineLevel="2" x14ac:dyDescent="0.2">
      <c r="A391" s="222"/>
      <c r="B391" s="223"/>
      <c r="C391" s="258" t="s">
        <v>534</v>
      </c>
      <c r="D391" s="245"/>
      <c r="E391" s="245"/>
      <c r="F391" s="245"/>
      <c r="G391" s="245"/>
      <c r="H391" s="225"/>
      <c r="I391" s="225"/>
      <c r="J391" s="225"/>
      <c r="K391" s="225"/>
      <c r="L391" s="225"/>
      <c r="M391" s="225"/>
      <c r="N391" s="224"/>
      <c r="O391" s="224"/>
      <c r="P391" s="224"/>
      <c r="Q391" s="224"/>
      <c r="R391" s="225"/>
      <c r="S391" s="225"/>
      <c r="T391" s="225"/>
      <c r="U391" s="225"/>
      <c r="V391" s="225"/>
      <c r="W391" s="225"/>
      <c r="X391" s="225"/>
      <c r="Y391" s="225"/>
      <c r="Z391" s="215"/>
      <c r="AA391" s="215"/>
      <c r="AB391" s="215"/>
      <c r="AC391" s="215"/>
      <c r="AD391" s="215"/>
      <c r="AE391" s="215"/>
      <c r="AF391" s="215"/>
      <c r="AG391" s="215" t="s">
        <v>143</v>
      </c>
      <c r="AH391" s="215"/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x14ac:dyDescent="0.2">
      <c r="A392" s="231" t="s">
        <v>132</v>
      </c>
      <c r="B392" s="232" t="s">
        <v>96</v>
      </c>
      <c r="C392" s="256" t="s">
        <v>97</v>
      </c>
      <c r="D392" s="233"/>
      <c r="E392" s="234"/>
      <c r="F392" s="235"/>
      <c r="G392" s="235">
        <f>SUMIF(AG393:AG404,"&lt;&gt;NOR",G393:G404)</f>
        <v>0</v>
      </c>
      <c r="H392" s="235"/>
      <c r="I392" s="235">
        <f>SUM(I393:I404)</f>
        <v>0</v>
      </c>
      <c r="J392" s="235"/>
      <c r="K392" s="235">
        <f>SUM(K393:K404)</f>
        <v>0</v>
      </c>
      <c r="L392" s="235"/>
      <c r="M392" s="235">
        <f>SUM(M393:M404)</f>
        <v>0</v>
      </c>
      <c r="N392" s="234"/>
      <c r="O392" s="234">
        <f>SUM(O393:O404)</f>
        <v>0.22</v>
      </c>
      <c r="P392" s="234"/>
      <c r="Q392" s="234">
        <f>SUM(Q393:Q404)</f>
        <v>0</v>
      </c>
      <c r="R392" s="235"/>
      <c r="S392" s="235"/>
      <c r="T392" s="236"/>
      <c r="U392" s="230"/>
      <c r="V392" s="230">
        <f>SUM(V393:V404)</f>
        <v>14.34</v>
      </c>
      <c r="W392" s="230"/>
      <c r="X392" s="230"/>
      <c r="Y392" s="230"/>
      <c r="AG392" t="s">
        <v>133</v>
      </c>
    </row>
    <row r="393" spans="1:60" outlineLevel="1" x14ac:dyDescent="0.2">
      <c r="A393" s="238">
        <v>77</v>
      </c>
      <c r="B393" s="239" t="s">
        <v>535</v>
      </c>
      <c r="C393" s="257" t="s">
        <v>536</v>
      </c>
      <c r="D393" s="240" t="s">
        <v>136</v>
      </c>
      <c r="E393" s="241">
        <v>11.035</v>
      </c>
      <c r="F393" s="242"/>
      <c r="G393" s="243">
        <f>ROUND(E393*F393,2)</f>
        <v>0</v>
      </c>
      <c r="H393" s="242"/>
      <c r="I393" s="243">
        <f>ROUND(E393*H393,2)</f>
        <v>0</v>
      </c>
      <c r="J393" s="242"/>
      <c r="K393" s="243">
        <f>ROUND(E393*J393,2)</f>
        <v>0</v>
      </c>
      <c r="L393" s="243">
        <v>21</v>
      </c>
      <c r="M393" s="243">
        <f>G393*(1+L393/100)</f>
        <v>0</v>
      </c>
      <c r="N393" s="241">
        <v>2.1000000000000001E-4</v>
      </c>
      <c r="O393" s="241">
        <f>ROUND(E393*N393,2)</f>
        <v>0</v>
      </c>
      <c r="P393" s="241">
        <v>0</v>
      </c>
      <c r="Q393" s="241">
        <f>ROUND(E393*P393,2)</f>
        <v>0</v>
      </c>
      <c r="R393" s="243" t="s">
        <v>523</v>
      </c>
      <c r="S393" s="243" t="s">
        <v>138</v>
      </c>
      <c r="T393" s="244" t="s">
        <v>138</v>
      </c>
      <c r="U393" s="225">
        <v>0.05</v>
      </c>
      <c r="V393" s="225">
        <f>ROUND(E393*U393,2)</f>
        <v>0.55000000000000004</v>
      </c>
      <c r="W393" s="225"/>
      <c r="X393" s="225" t="s">
        <v>139</v>
      </c>
      <c r="Y393" s="225" t="s">
        <v>140</v>
      </c>
      <c r="Z393" s="215"/>
      <c r="AA393" s="215"/>
      <c r="AB393" s="215"/>
      <c r="AC393" s="215"/>
      <c r="AD393" s="215"/>
      <c r="AE393" s="215"/>
      <c r="AF393" s="215"/>
      <c r="AG393" s="215" t="s">
        <v>141</v>
      </c>
      <c r="AH393" s="215"/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outlineLevel="2" x14ac:dyDescent="0.2">
      <c r="A394" s="222"/>
      <c r="B394" s="223"/>
      <c r="C394" s="261" t="s">
        <v>537</v>
      </c>
      <c r="D394" s="248"/>
      <c r="E394" s="248"/>
      <c r="F394" s="248"/>
      <c r="G394" s="248"/>
      <c r="H394" s="225"/>
      <c r="I394" s="225"/>
      <c r="J394" s="225"/>
      <c r="K394" s="225"/>
      <c r="L394" s="225"/>
      <c r="M394" s="225"/>
      <c r="N394" s="224"/>
      <c r="O394" s="224"/>
      <c r="P394" s="224"/>
      <c r="Q394" s="224"/>
      <c r="R394" s="225"/>
      <c r="S394" s="225"/>
      <c r="T394" s="225"/>
      <c r="U394" s="225"/>
      <c r="V394" s="225"/>
      <c r="W394" s="225"/>
      <c r="X394" s="225"/>
      <c r="Y394" s="225"/>
      <c r="Z394" s="215"/>
      <c r="AA394" s="215"/>
      <c r="AB394" s="215"/>
      <c r="AC394" s="215"/>
      <c r="AD394" s="215"/>
      <c r="AE394" s="215"/>
      <c r="AF394" s="215"/>
      <c r="AG394" s="215" t="s">
        <v>193</v>
      </c>
      <c r="AH394" s="215"/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outlineLevel="2" x14ac:dyDescent="0.2">
      <c r="A395" s="222"/>
      <c r="B395" s="223"/>
      <c r="C395" s="259" t="s">
        <v>538</v>
      </c>
      <c r="D395" s="226"/>
      <c r="E395" s="227">
        <v>11.035</v>
      </c>
      <c r="F395" s="225"/>
      <c r="G395" s="225"/>
      <c r="H395" s="225"/>
      <c r="I395" s="225"/>
      <c r="J395" s="225"/>
      <c r="K395" s="225"/>
      <c r="L395" s="225"/>
      <c r="M395" s="225"/>
      <c r="N395" s="224"/>
      <c r="O395" s="224"/>
      <c r="P395" s="224"/>
      <c r="Q395" s="224"/>
      <c r="R395" s="225"/>
      <c r="S395" s="225"/>
      <c r="T395" s="225"/>
      <c r="U395" s="225"/>
      <c r="V395" s="225"/>
      <c r="W395" s="225"/>
      <c r="X395" s="225"/>
      <c r="Y395" s="225"/>
      <c r="Z395" s="215"/>
      <c r="AA395" s="215"/>
      <c r="AB395" s="215"/>
      <c r="AC395" s="215"/>
      <c r="AD395" s="215"/>
      <c r="AE395" s="215"/>
      <c r="AF395" s="215"/>
      <c r="AG395" s="215" t="s">
        <v>145</v>
      </c>
      <c r="AH395" s="215">
        <v>5</v>
      </c>
      <c r="AI395" s="215"/>
      <c r="AJ395" s="215"/>
      <c r="AK395" s="215"/>
      <c r="AL395" s="215"/>
      <c r="AM395" s="215"/>
      <c r="AN395" s="215"/>
      <c r="AO395" s="215"/>
      <c r="AP395" s="215"/>
      <c r="AQ395" s="215"/>
      <c r="AR395" s="215"/>
      <c r="AS395" s="215"/>
      <c r="AT395" s="215"/>
      <c r="AU395" s="215"/>
      <c r="AV395" s="215"/>
      <c r="AW395" s="215"/>
      <c r="AX395" s="215"/>
      <c r="AY395" s="215"/>
      <c r="AZ395" s="215"/>
      <c r="BA395" s="215"/>
      <c r="BB395" s="215"/>
      <c r="BC395" s="215"/>
      <c r="BD395" s="215"/>
      <c r="BE395" s="215"/>
      <c r="BF395" s="215"/>
      <c r="BG395" s="215"/>
      <c r="BH395" s="215"/>
    </row>
    <row r="396" spans="1:60" ht="22.5" outlineLevel="1" x14ac:dyDescent="0.2">
      <c r="A396" s="238">
        <v>78</v>
      </c>
      <c r="B396" s="239" t="s">
        <v>539</v>
      </c>
      <c r="C396" s="257" t="s">
        <v>540</v>
      </c>
      <c r="D396" s="240" t="s">
        <v>136</v>
      </c>
      <c r="E396" s="241">
        <v>11.035</v>
      </c>
      <c r="F396" s="242"/>
      <c r="G396" s="243">
        <f>ROUND(E396*F396,2)</f>
        <v>0</v>
      </c>
      <c r="H396" s="242"/>
      <c r="I396" s="243">
        <f>ROUND(E396*H396,2)</f>
        <v>0</v>
      </c>
      <c r="J396" s="242"/>
      <c r="K396" s="243">
        <f>ROUND(E396*J396,2)</f>
        <v>0</v>
      </c>
      <c r="L396" s="243">
        <v>21</v>
      </c>
      <c r="M396" s="243">
        <f>G396*(1+L396/100)</f>
        <v>0</v>
      </c>
      <c r="N396" s="241">
        <v>5.0299999999999997E-3</v>
      </c>
      <c r="O396" s="241">
        <f>ROUND(E396*N396,2)</f>
        <v>0.06</v>
      </c>
      <c r="P396" s="241">
        <v>0</v>
      </c>
      <c r="Q396" s="241">
        <f>ROUND(E396*P396,2)</f>
        <v>0</v>
      </c>
      <c r="R396" s="243" t="s">
        <v>523</v>
      </c>
      <c r="S396" s="243" t="s">
        <v>138</v>
      </c>
      <c r="T396" s="244" t="s">
        <v>138</v>
      </c>
      <c r="U396" s="225">
        <v>1.0746</v>
      </c>
      <c r="V396" s="225">
        <f>ROUND(E396*U396,2)</f>
        <v>11.86</v>
      </c>
      <c r="W396" s="225"/>
      <c r="X396" s="225" t="s">
        <v>139</v>
      </c>
      <c r="Y396" s="225" t="s">
        <v>140</v>
      </c>
      <c r="Z396" s="215"/>
      <c r="AA396" s="215"/>
      <c r="AB396" s="215"/>
      <c r="AC396" s="215"/>
      <c r="AD396" s="215"/>
      <c r="AE396" s="215"/>
      <c r="AF396" s="215"/>
      <c r="AG396" s="215" t="s">
        <v>141</v>
      </c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2" x14ac:dyDescent="0.2">
      <c r="A397" s="222"/>
      <c r="B397" s="223"/>
      <c r="C397" s="259" t="s">
        <v>467</v>
      </c>
      <c r="D397" s="226"/>
      <c r="E397" s="227">
        <v>11.035</v>
      </c>
      <c r="F397" s="225"/>
      <c r="G397" s="225"/>
      <c r="H397" s="225"/>
      <c r="I397" s="225"/>
      <c r="J397" s="225"/>
      <c r="K397" s="225"/>
      <c r="L397" s="225"/>
      <c r="M397" s="225"/>
      <c r="N397" s="224"/>
      <c r="O397" s="224"/>
      <c r="P397" s="224"/>
      <c r="Q397" s="224"/>
      <c r="R397" s="225"/>
      <c r="S397" s="225"/>
      <c r="T397" s="225"/>
      <c r="U397" s="225"/>
      <c r="V397" s="225"/>
      <c r="W397" s="225"/>
      <c r="X397" s="225"/>
      <c r="Y397" s="225"/>
      <c r="Z397" s="215"/>
      <c r="AA397" s="215"/>
      <c r="AB397" s="215"/>
      <c r="AC397" s="215"/>
      <c r="AD397" s="215"/>
      <c r="AE397" s="215"/>
      <c r="AF397" s="215"/>
      <c r="AG397" s="215" t="s">
        <v>145</v>
      </c>
      <c r="AH397" s="215">
        <v>0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outlineLevel="1" x14ac:dyDescent="0.2">
      <c r="A398" s="238">
        <v>79</v>
      </c>
      <c r="B398" s="239" t="s">
        <v>541</v>
      </c>
      <c r="C398" s="257" t="s">
        <v>542</v>
      </c>
      <c r="D398" s="240" t="s">
        <v>151</v>
      </c>
      <c r="E398" s="241">
        <v>7.15</v>
      </c>
      <c r="F398" s="242"/>
      <c r="G398" s="243">
        <f>ROUND(E398*F398,2)</f>
        <v>0</v>
      </c>
      <c r="H398" s="242"/>
      <c r="I398" s="243">
        <f>ROUND(E398*H398,2)</f>
        <v>0</v>
      </c>
      <c r="J398" s="242"/>
      <c r="K398" s="243">
        <f>ROUND(E398*J398,2)</f>
        <v>0</v>
      </c>
      <c r="L398" s="243">
        <v>21</v>
      </c>
      <c r="M398" s="243">
        <f>G398*(1+L398/100)</f>
        <v>0</v>
      </c>
      <c r="N398" s="241">
        <v>1.7000000000000001E-4</v>
      </c>
      <c r="O398" s="241">
        <f>ROUND(E398*N398,2)</f>
        <v>0</v>
      </c>
      <c r="P398" s="241">
        <v>0</v>
      </c>
      <c r="Q398" s="241">
        <f>ROUND(E398*P398,2)</f>
        <v>0</v>
      </c>
      <c r="R398" s="243" t="s">
        <v>523</v>
      </c>
      <c r="S398" s="243" t="s">
        <v>138</v>
      </c>
      <c r="T398" s="244" t="s">
        <v>138</v>
      </c>
      <c r="U398" s="225">
        <v>0.12</v>
      </c>
      <c r="V398" s="225">
        <f>ROUND(E398*U398,2)</f>
        <v>0.86</v>
      </c>
      <c r="W398" s="225"/>
      <c r="X398" s="225" t="s">
        <v>139</v>
      </c>
      <c r="Y398" s="225" t="s">
        <v>140</v>
      </c>
      <c r="Z398" s="215"/>
      <c r="AA398" s="215"/>
      <c r="AB398" s="215"/>
      <c r="AC398" s="215"/>
      <c r="AD398" s="215"/>
      <c r="AE398" s="215"/>
      <c r="AF398" s="215"/>
      <c r="AG398" s="215" t="s">
        <v>141</v>
      </c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2" x14ac:dyDescent="0.2">
      <c r="A399" s="222"/>
      <c r="B399" s="223"/>
      <c r="C399" s="259" t="s">
        <v>543</v>
      </c>
      <c r="D399" s="226"/>
      <c r="E399" s="227">
        <v>7.15</v>
      </c>
      <c r="F399" s="225"/>
      <c r="G399" s="225"/>
      <c r="H399" s="225"/>
      <c r="I399" s="225"/>
      <c r="J399" s="225"/>
      <c r="K399" s="225"/>
      <c r="L399" s="225"/>
      <c r="M399" s="225"/>
      <c r="N399" s="224"/>
      <c r="O399" s="224"/>
      <c r="P399" s="224"/>
      <c r="Q399" s="224"/>
      <c r="R399" s="225"/>
      <c r="S399" s="225"/>
      <c r="T399" s="225"/>
      <c r="U399" s="225"/>
      <c r="V399" s="225"/>
      <c r="W399" s="225"/>
      <c r="X399" s="225"/>
      <c r="Y399" s="225"/>
      <c r="Z399" s="215"/>
      <c r="AA399" s="215"/>
      <c r="AB399" s="215"/>
      <c r="AC399" s="215"/>
      <c r="AD399" s="215"/>
      <c r="AE399" s="215"/>
      <c r="AF399" s="215"/>
      <c r="AG399" s="215" t="s">
        <v>145</v>
      </c>
      <c r="AH399" s="215">
        <v>0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outlineLevel="1" x14ac:dyDescent="0.2">
      <c r="A400" s="238">
        <v>80</v>
      </c>
      <c r="B400" s="239" t="s">
        <v>544</v>
      </c>
      <c r="C400" s="257" t="s">
        <v>545</v>
      </c>
      <c r="D400" s="240" t="s">
        <v>151</v>
      </c>
      <c r="E400" s="241">
        <v>6</v>
      </c>
      <c r="F400" s="242"/>
      <c r="G400" s="243">
        <f>ROUND(E400*F400,2)</f>
        <v>0</v>
      </c>
      <c r="H400" s="242"/>
      <c r="I400" s="243">
        <f>ROUND(E400*H400,2)</f>
        <v>0</v>
      </c>
      <c r="J400" s="242"/>
      <c r="K400" s="243">
        <f>ROUND(E400*J400,2)</f>
        <v>0</v>
      </c>
      <c r="L400" s="243">
        <v>21</v>
      </c>
      <c r="M400" s="243">
        <f>G400*(1+L400/100)</f>
        <v>0</v>
      </c>
      <c r="N400" s="241">
        <v>1.7000000000000001E-4</v>
      </c>
      <c r="O400" s="241">
        <f>ROUND(E400*N400,2)</f>
        <v>0</v>
      </c>
      <c r="P400" s="241">
        <v>0</v>
      </c>
      <c r="Q400" s="241">
        <f>ROUND(E400*P400,2)</f>
        <v>0</v>
      </c>
      <c r="R400" s="243" t="s">
        <v>523</v>
      </c>
      <c r="S400" s="243" t="s">
        <v>138</v>
      </c>
      <c r="T400" s="244" t="s">
        <v>138</v>
      </c>
      <c r="U400" s="225">
        <v>0.12</v>
      </c>
      <c r="V400" s="225">
        <f>ROUND(E400*U400,2)</f>
        <v>0.72</v>
      </c>
      <c r="W400" s="225"/>
      <c r="X400" s="225" t="s">
        <v>139</v>
      </c>
      <c r="Y400" s="225" t="s">
        <v>140</v>
      </c>
      <c r="Z400" s="215"/>
      <c r="AA400" s="215"/>
      <c r="AB400" s="215"/>
      <c r="AC400" s="215"/>
      <c r="AD400" s="215"/>
      <c r="AE400" s="215"/>
      <c r="AF400" s="215"/>
      <c r="AG400" s="215" t="s">
        <v>141</v>
      </c>
      <c r="AH400" s="215"/>
      <c r="AI400" s="215"/>
      <c r="AJ400" s="215"/>
      <c r="AK400" s="215"/>
      <c r="AL400" s="215"/>
      <c r="AM400" s="215"/>
      <c r="AN400" s="215"/>
      <c r="AO400" s="215"/>
      <c r="AP400" s="215"/>
      <c r="AQ400" s="215"/>
      <c r="AR400" s="215"/>
      <c r="AS400" s="215"/>
      <c r="AT400" s="215"/>
      <c r="AU400" s="215"/>
      <c r="AV400" s="215"/>
      <c r="AW400" s="215"/>
      <c r="AX400" s="215"/>
      <c r="AY400" s="215"/>
      <c r="AZ400" s="215"/>
      <c r="BA400" s="215"/>
      <c r="BB400" s="215"/>
      <c r="BC400" s="215"/>
      <c r="BD400" s="215"/>
      <c r="BE400" s="215"/>
      <c r="BF400" s="215"/>
      <c r="BG400" s="215"/>
      <c r="BH400" s="215"/>
    </row>
    <row r="401" spans="1:60" outlineLevel="2" x14ac:dyDescent="0.2">
      <c r="A401" s="222"/>
      <c r="B401" s="223"/>
      <c r="C401" s="259" t="s">
        <v>546</v>
      </c>
      <c r="D401" s="226"/>
      <c r="E401" s="227">
        <v>6</v>
      </c>
      <c r="F401" s="225"/>
      <c r="G401" s="225"/>
      <c r="H401" s="225"/>
      <c r="I401" s="225"/>
      <c r="J401" s="225"/>
      <c r="K401" s="225"/>
      <c r="L401" s="225"/>
      <c r="M401" s="225"/>
      <c r="N401" s="224"/>
      <c r="O401" s="224"/>
      <c r="P401" s="224"/>
      <c r="Q401" s="224"/>
      <c r="R401" s="225"/>
      <c r="S401" s="225"/>
      <c r="T401" s="225"/>
      <c r="U401" s="225"/>
      <c r="V401" s="225"/>
      <c r="W401" s="225"/>
      <c r="X401" s="225"/>
      <c r="Y401" s="225"/>
      <c r="Z401" s="215"/>
      <c r="AA401" s="215"/>
      <c r="AB401" s="215"/>
      <c r="AC401" s="215"/>
      <c r="AD401" s="215"/>
      <c r="AE401" s="215"/>
      <c r="AF401" s="215"/>
      <c r="AG401" s="215" t="s">
        <v>145</v>
      </c>
      <c r="AH401" s="215">
        <v>0</v>
      </c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ht="22.5" outlineLevel="1" x14ac:dyDescent="0.2">
      <c r="A402" s="238">
        <v>81</v>
      </c>
      <c r="B402" s="239" t="s">
        <v>547</v>
      </c>
      <c r="C402" s="257" t="s">
        <v>548</v>
      </c>
      <c r="D402" s="240" t="s">
        <v>136</v>
      </c>
      <c r="E402" s="241">
        <v>13.242000000000001</v>
      </c>
      <c r="F402" s="242"/>
      <c r="G402" s="243">
        <f>ROUND(E402*F402,2)</f>
        <v>0</v>
      </c>
      <c r="H402" s="242"/>
      <c r="I402" s="243">
        <f>ROUND(E402*H402,2)</f>
        <v>0</v>
      </c>
      <c r="J402" s="242"/>
      <c r="K402" s="243">
        <f>ROUND(E402*J402,2)</f>
        <v>0</v>
      </c>
      <c r="L402" s="243">
        <v>21</v>
      </c>
      <c r="M402" s="243">
        <f>G402*(1+L402/100)</f>
        <v>0</v>
      </c>
      <c r="N402" s="241">
        <v>1.2200000000000001E-2</v>
      </c>
      <c r="O402" s="241">
        <f>ROUND(E402*N402,2)</f>
        <v>0.16</v>
      </c>
      <c r="P402" s="241">
        <v>0</v>
      </c>
      <c r="Q402" s="241">
        <f>ROUND(E402*P402,2)</f>
        <v>0</v>
      </c>
      <c r="R402" s="243" t="s">
        <v>270</v>
      </c>
      <c r="S402" s="243" t="s">
        <v>138</v>
      </c>
      <c r="T402" s="244" t="s">
        <v>138</v>
      </c>
      <c r="U402" s="225">
        <v>0</v>
      </c>
      <c r="V402" s="225">
        <f>ROUND(E402*U402,2)</f>
        <v>0</v>
      </c>
      <c r="W402" s="225"/>
      <c r="X402" s="225" t="s">
        <v>271</v>
      </c>
      <c r="Y402" s="225" t="s">
        <v>140</v>
      </c>
      <c r="Z402" s="215"/>
      <c r="AA402" s="215"/>
      <c r="AB402" s="215"/>
      <c r="AC402" s="215"/>
      <c r="AD402" s="215"/>
      <c r="AE402" s="215"/>
      <c r="AF402" s="215"/>
      <c r="AG402" s="215" t="s">
        <v>272</v>
      </c>
      <c r="AH402" s="215"/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2" x14ac:dyDescent="0.2">
      <c r="A403" s="222"/>
      <c r="B403" s="223"/>
      <c r="C403" s="259" t="s">
        <v>549</v>
      </c>
      <c r="D403" s="226"/>
      <c r="E403" s="227">
        <v>13.242000000000001</v>
      </c>
      <c r="F403" s="225"/>
      <c r="G403" s="225"/>
      <c r="H403" s="225"/>
      <c r="I403" s="225"/>
      <c r="J403" s="225"/>
      <c r="K403" s="225"/>
      <c r="L403" s="225"/>
      <c r="M403" s="225"/>
      <c r="N403" s="224"/>
      <c r="O403" s="224"/>
      <c r="P403" s="224"/>
      <c r="Q403" s="224"/>
      <c r="R403" s="225"/>
      <c r="S403" s="225"/>
      <c r="T403" s="225"/>
      <c r="U403" s="225"/>
      <c r="V403" s="225"/>
      <c r="W403" s="225"/>
      <c r="X403" s="225"/>
      <c r="Y403" s="225"/>
      <c r="Z403" s="215"/>
      <c r="AA403" s="215"/>
      <c r="AB403" s="215"/>
      <c r="AC403" s="215"/>
      <c r="AD403" s="215"/>
      <c r="AE403" s="215"/>
      <c r="AF403" s="215"/>
      <c r="AG403" s="215" t="s">
        <v>145</v>
      </c>
      <c r="AH403" s="215">
        <v>5</v>
      </c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1" x14ac:dyDescent="0.2">
      <c r="A404" s="249">
        <v>82</v>
      </c>
      <c r="B404" s="250" t="s">
        <v>550</v>
      </c>
      <c r="C404" s="263" t="s">
        <v>551</v>
      </c>
      <c r="D404" s="251" t="s">
        <v>478</v>
      </c>
      <c r="E404" s="252">
        <v>0.22161</v>
      </c>
      <c r="F404" s="253"/>
      <c r="G404" s="254">
        <f>ROUND(E404*F404,2)</f>
        <v>0</v>
      </c>
      <c r="H404" s="253"/>
      <c r="I404" s="254">
        <f>ROUND(E404*H404,2)</f>
        <v>0</v>
      </c>
      <c r="J404" s="253"/>
      <c r="K404" s="254">
        <f>ROUND(E404*J404,2)</f>
        <v>0</v>
      </c>
      <c r="L404" s="254">
        <v>21</v>
      </c>
      <c r="M404" s="254">
        <f>G404*(1+L404/100)</f>
        <v>0</v>
      </c>
      <c r="N404" s="252">
        <v>0</v>
      </c>
      <c r="O404" s="252">
        <f>ROUND(E404*N404,2)</f>
        <v>0</v>
      </c>
      <c r="P404" s="252">
        <v>0</v>
      </c>
      <c r="Q404" s="252">
        <f>ROUND(E404*P404,2)</f>
        <v>0</v>
      </c>
      <c r="R404" s="254" t="s">
        <v>523</v>
      </c>
      <c r="S404" s="254" t="s">
        <v>138</v>
      </c>
      <c r="T404" s="255" t="s">
        <v>138</v>
      </c>
      <c r="U404" s="225">
        <v>1.5980000000000001</v>
      </c>
      <c r="V404" s="225">
        <f>ROUND(E404*U404,2)</f>
        <v>0.35</v>
      </c>
      <c r="W404" s="225"/>
      <c r="X404" s="225" t="s">
        <v>479</v>
      </c>
      <c r="Y404" s="225" t="s">
        <v>140</v>
      </c>
      <c r="Z404" s="215"/>
      <c r="AA404" s="215"/>
      <c r="AB404" s="215"/>
      <c r="AC404" s="215"/>
      <c r="AD404" s="215"/>
      <c r="AE404" s="215"/>
      <c r="AF404" s="215"/>
      <c r="AG404" s="215" t="s">
        <v>480</v>
      </c>
      <c r="AH404" s="215"/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x14ac:dyDescent="0.2">
      <c r="A405" s="231" t="s">
        <v>132</v>
      </c>
      <c r="B405" s="232" t="s">
        <v>98</v>
      </c>
      <c r="C405" s="256" t="s">
        <v>99</v>
      </c>
      <c r="D405" s="233"/>
      <c r="E405" s="234"/>
      <c r="F405" s="235"/>
      <c r="G405" s="235">
        <f>SUMIF(AG406:AG422,"&lt;&gt;NOR",G406:G422)</f>
        <v>0</v>
      </c>
      <c r="H405" s="235"/>
      <c r="I405" s="235">
        <f>SUM(I406:I422)</f>
        <v>0</v>
      </c>
      <c r="J405" s="235"/>
      <c r="K405" s="235">
        <f>SUM(K406:K422)</f>
        <v>0</v>
      </c>
      <c r="L405" s="235"/>
      <c r="M405" s="235">
        <f>SUM(M406:M422)</f>
        <v>0</v>
      </c>
      <c r="N405" s="234"/>
      <c r="O405" s="234">
        <f>SUM(O406:O422)</f>
        <v>0.11</v>
      </c>
      <c r="P405" s="234"/>
      <c r="Q405" s="234">
        <f>SUM(Q406:Q422)</f>
        <v>0</v>
      </c>
      <c r="R405" s="235"/>
      <c r="S405" s="235"/>
      <c r="T405" s="236"/>
      <c r="U405" s="230"/>
      <c r="V405" s="230">
        <f>SUM(V406:V422)</f>
        <v>30.95</v>
      </c>
      <c r="W405" s="230"/>
      <c r="X405" s="230"/>
      <c r="Y405" s="230"/>
      <c r="AG405" t="s">
        <v>133</v>
      </c>
    </row>
    <row r="406" spans="1:60" ht="22.5" outlineLevel="1" x14ac:dyDescent="0.2">
      <c r="A406" s="238">
        <v>83</v>
      </c>
      <c r="B406" s="239" t="s">
        <v>552</v>
      </c>
      <c r="C406" s="257" t="s">
        <v>553</v>
      </c>
      <c r="D406" s="240" t="s">
        <v>136</v>
      </c>
      <c r="E406" s="241">
        <v>259.83035999999998</v>
      </c>
      <c r="F406" s="242"/>
      <c r="G406" s="243">
        <f>ROUND(E406*F406,2)</f>
        <v>0</v>
      </c>
      <c r="H406" s="242"/>
      <c r="I406" s="243">
        <f>ROUND(E406*H406,2)</f>
        <v>0</v>
      </c>
      <c r="J406" s="242"/>
      <c r="K406" s="243">
        <f>ROUND(E406*J406,2)</f>
        <v>0</v>
      </c>
      <c r="L406" s="243">
        <v>21</v>
      </c>
      <c r="M406" s="243">
        <f>G406*(1+L406/100)</f>
        <v>0</v>
      </c>
      <c r="N406" s="241">
        <v>4.2000000000000002E-4</v>
      </c>
      <c r="O406" s="241">
        <f>ROUND(E406*N406,2)</f>
        <v>0.11</v>
      </c>
      <c r="P406" s="241">
        <v>0</v>
      </c>
      <c r="Q406" s="241">
        <f>ROUND(E406*P406,2)</f>
        <v>0</v>
      </c>
      <c r="R406" s="243" t="s">
        <v>554</v>
      </c>
      <c r="S406" s="243" t="s">
        <v>138</v>
      </c>
      <c r="T406" s="244" t="s">
        <v>138</v>
      </c>
      <c r="U406" s="225">
        <v>0.10191</v>
      </c>
      <c r="V406" s="225">
        <f>ROUND(E406*U406,2)</f>
        <v>26.48</v>
      </c>
      <c r="W406" s="225"/>
      <c r="X406" s="225" t="s">
        <v>139</v>
      </c>
      <c r="Y406" s="225" t="s">
        <v>140</v>
      </c>
      <c r="Z406" s="215"/>
      <c r="AA406" s="215"/>
      <c r="AB406" s="215"/>
      <c r="AC406" s="215"/>
      <c r="AD406" s="215"/>
      <c r="AE406" s="215"/>
      <c r="AF406" s="215"/>
      <c r="AG406" s="215" t="s">
        <v>141</v>
      </c>
      <c r="AH406" s="215"/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outlineLevel="2" x14ac:dyDescent="0.2">
      <c r="A407" s="222"/>
      <c r="B407" s="223"/>
      <c r="C407" s="259" t="s">
        <v>555</v>
      </c>
      <c r="D407" s="226"/>
      <c r="E407" s="227"/>
      <c r="F407" s="225"/>
      <c r="G407" s="225"/>
      <c r="H407" s="225"/>
      <c r="I407" s="225"/>
      <c r="J407" s="225"/>
      <c r="K407" s="225"/>
      <c r="L407" s="225"/>
      <c r="M407" s="225"/>
      <c r="N407" s="224"/>
      <c r="O407" s="224"/>
      <c r="P407" s="224"/>
      <c r="Q407" s="224"/>
      <c r="R407" s="225"/>
      <c r="S407" s="225"/>
      <c r="T407" s="225"/>
      <c r="U407" s="225"/>
      <c r="V407" s="225"/>
      <c r="W407" s="225"/>
      <c r="X407" s="225"/>
      <c r="Y407" s="225"/>
      <c r="Z407" s="215"/>
      <c r="AA407" s="215"/>
      <c r="AB407" s="215"/>
      <c r="AC407" s="215"/>
      <c r="AD407" s="215"/>
      <c r="AE407" s="215"/>
      <c r="AF407" s="215"/>
      <c r="AG407" s="215" t="s">
        <v>145</v>
      </c>
      <c r="AH407" s="215">
        <v>0</v>
      </c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3" x14ac:dyDescent="0.2">
      <c r="A408" s="222"/>
      <c r="B408" s="223"/>
      <c r="C408" s="259" t="s">
        <v>556</v>
      </c>
      <c r="D408" s="226"/>
      <c r="E408" s="227">
        <v>20.330159999999999</v>
      </c>
      <c r="F408" s="225"/>
      <c r="G408" s="225"/>
      <c r="H408" s="225"/>
      <c r="I408" s="225"/>
      <c r="J408" s="225"/>
      <c r="K408" s="225"/>
      <c r="L408" s="225"/>
      <c r="M408" s="225"/>
      <c r="N408" s="224"/>
      <c r="O408" s="224"/>
      <c r="P408" s="224"/>
      <c r="Q408" s="224"/>
      <c r="R408" s="225"/>
      <c r="S408" s="225"/>
      <c r="T408" s="225"/>
      <c r="U408" s="225"/>
      <c r="V408" s="225"/>
      <c r="W408" s="225"/>
      <c r="X408" s="225"/>
      <c r="Y408" s="225"/>
      <c r="Z408" s="215"/>
      <c r="AA408" s="215"/>
      <c r="AB408" s="215"/>
      <c r="AC408" s="215"/>
      <c r="AD408" s="215"/>
      <c r="AE408" s="215"/>
      <c r="AF408" s="215"/>
      <c r="AG408" s="215" t="s">
        <v>145</v>
      </c>
      <c r="AH408" s="215">
        <v>5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outlineLevel="3" x14ac:dyDescent="0.2">
      <c r="A409" s="222"/>
      <c r="B409" s="223"/>
      <c r="C409" s="259" t="s">
        <v>557</v>
      </c>
      <c r="D409" s="226"/>
      <c r="E409" s="227">
        <v>239.50020000000001</v>
      </c>
      <c r="F409" s="225"/>
      <c r="G409" s="225"/>
      <c r="H409" s="225"/>
      <c r="I409" s="225"/>
      <c r="J409" s="225"/>
      <c r="K409" s="225"/>
      <c r="L409" s="225"/>
      <c r="M409" s="225"/>
      <c r="N409" s="224"/>
      <c r="O409" s="224"/>
      <c r="P409" s="224"/>
      <c r="Q409" s="224"/>
      <c r="R409" s="225"/>
      <c r="S409" s="225"/>
      <c r="T409" s="225"/>
      <c r="U409" s="225"/>
      <c r="V409" s="225"/>
      <c r="W409" s="225"/>
      <c r="X409" s="225"/>
      <c r="Y409" s="225"/>
      <c r="Z409" s="215"/>
      <c r="AA409" s="215"/>
      <c r="AB409" s="215"/>
      <c r="AC409" s="215"/>
      <c r="AD409" s="215"/>
      <c r="AE409" s="215"/>
      <c r="AF409" s="215"/>
      <c r="AG409" s="215" t="s">
        <v>145</v>
      </c>
      <c r="AH409" s="215">
        <v>5</v>
      </c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1" x14ac:dyDescent="0.2">
      <c r="A410" s="249">
        <v>84</v>
      </c>
      <c r="B410" s="250" t="s">
        <v>558</v>
      </c>
      <c r="C410" s="263" t="s">
        <v>559</v>
      </c>
      <c r="D410" s="251" t="s">
        <v>136</v>
      </c>
      <c r="E410" s="252">
        <v>100</v>
      </c>
      <c r="F410" s="253"/>
      <c r="G410" s="254">
        <f>ROUND(E410*F410,2)</f>
        <v>0</v>
      </c>
      <c r="H410" s="253"/>
      <c r="I410" s="254">
        <f>ROUND(E410*H410,2)</f>
        <v>0</v>
      </c>
      <c r="J410" s="253"/>
      <c r="K410" s="254">
        <f>ROUND(E410*J410,2)</f>
        <v>0</v>
      </c>
      <c r="L410" s="254">
        <v>21</v>
      </c>
      <c r="M410" s="254">
        <f>G410*(1+L410/100)</f>
        <v>0</v>
      </c>
      <c r="N410" s="252">
        <v>0</v>
      </c>
      <c r="O410" s="252">
        <f>ROUND(E410*N410,2)</f>
        <v>0</v>
      </c>
      <c r="P410" s="252">
        <v>0</v>
      </c>
      <c r="Q410" s="252">
        <f>ROUND(E410*P410,2)</f>
        <v>0</v>
      </c>
      <c r="R410" s="254" t="s">
        <v>554</v>
      </c>
      <c r="S410" s="254" t="s">
        <v>138</v>
      </c>
      <c r="T410" s="255" t="s">
        <v>138</v>
      </c>
      <c r="U410" s="225">
        <v>2.9000000000000001E-2</v>
      </c>
      <c r="V410" s="225">
        <f>ROUND(E410*U410,2)</f>
        <v>2.9</v>
      </c>
      <c r="W410" s="225"/>
      <c r="X410" s="225" t="s">
        <v>139</v>
      </c>
      <c r="Y410" s="225" t="s">
        <v>140</v>
      </c>
      <c r="Z410" s="215"/>
      <c r="AA410" s="215"/>
      <c r="AB410" s="215"/>
      <c r="AC410" s="215"/>
      <c r="AD410" s="215"/>
      <c r="AE410" s="215"/>
      <c r="AF410" s="215"/>
      <c r="AG410" s="215" t="s">
        <v>141</v>
      </c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1" x14ac:dyDescent="0.2">
      <c r="A411" s="238">
        <v>85</v>
      </c>
      <c r="B411" s="239" t="s">
        <v>560</v>
      </c>
      <c r="C411" s="257" t="s">
        <v>561</v>
      </c>
      <c r="D411" s="240" t="s">
        <v>136</v>
      </c>
      <c r="E411" s="241">
        <v>116</v>
      </c>
      <c r="F411" s="242"/>
      <c r="G411" s="243">
        <f>ROUND(E411*F411,2)</f>
        <v>0</v>
      </c>
      <c r="H411" s="242"/>
      <c r="I411" s="243">
        <f>ROUND(E411*H411,2)</f>
        <v>0</v>
      </c>
      <c r="J411" s="242"/>
      <c r="K411" s="243">
        <f>ROUND(E411*J411,2)</f>
        <v>0</v>
      </c>
      <c r="L411" s="243">
        <v>21</v>
      </c>
      <c r="M411" s="243">
        <f>G411*(1+L411/100)</f>
        <v>0</v>
      </c>
      <c r="N411" s="241">
        <v>0</v>
      </c>
      <c r="O411" s="241">
        <f>ROUND(E411*N411,2)</f>
        <v>0</v>
      </c>
      <c r="P411" s="241">
        <v>0</v>
      </c>
      <c r="Q411" s="241">
        <f>ROUND(E411*P411,2)</f>
        <v>0</v>
      </c>
      <c r="R411" s="243" t="s">
        <v>554</v>
      </c>
      <c r="S411" s="243" t="s">
        <v>138</v>
      </c>
      <c r="T411" s="244" t="s">
        <v>138</v>
      </c>
      <c r="U411" s="225">
        <v>1.35E-2</v>
      </c>
      <c r="V411" s="225">
        <f>ROUND(E411*U411,2)</f>
        <v>1.57</v>
      </c>
      <c r="W411" s="225"/>
      <c r="X411" s="225" t="s">
        <v>139</v>
      </c>
      <c r="Y411" s="225" t="s">
        <v>140</v>
      </c>
      <c r="Z411" s="215"/>
      <c r="AA411" s="215"/>
      <c r="AB411" s="215"/>
      <c r="AC411" s="215"/>
      <c r="AD411" s="215"/>
      <c r="AE411" s="215"/>
      <c r="AF411" s="215"/>
      <c r="AG411" s="215" t="s">
        <v>141</v>
      </c>
      <c r="AH411" s="215"/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outlineLevel="2" x14ac:dyDescent="0.2">
      <c r="A412" s="222"/>
      <c r="B412" s="223"/>
      <c r="C412" s="259" t="s">
        <v>433</v>
      </c>
      <c r="D412" s="226"/>
      <c r="E412" s="227">
        <v>5.14</v>
      </c>
      <c r="F412" s="225"/>
      <c r="G412" s="225"/>
      <c r="H412" s="225"/>
      <c r="I412" s="225"/>
      <c r="J412" s="225"/>
      <c r="K412" s="225"/>
      <c r="L412" s="225"/>
      <c r="M412" s="225"/>
      <c r="N412" s="224"/>
      <c r="O412" s="224"/>
      <c r="P412" s="224"/>
      <c r="Q412" s="224"/>
      <c r="R412" s="225"/>
      <c r="S412" s="225"/>
      <c r="T412" s="225"/>
      <c r="U412" s="225"/>
      <c r="V412" s="225"/>
      <c r="W412" s="225"/>
      <c r="X412" s="225"/>
      <c r="Y412" s="225"/>
      <c r="Z412" s="215"/>
      <c r="AA412" s="215"/>
      <c r="AB412" s="215"/>
      <c r="AC412" s="215"/>
      <c r="AD412" s="215"/>
      <c r="AE412" s="215"/>
      <c r="AF412" s="215"/>
      <c r="AG412" s="215" t="s">
        <v>145</v>
      </c>
      <c r="AH412" s="215">
        <v>0</v>
      </c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3" x14ac:dyDescent="0.2">
      <c r="A413" s="222"/>
      <c r="B413" s="223"/>
      <c r="C413" s="259" t="s">
        <v>434</v>
      </c>
      <c r="D413" s="226"/>
      <c r="E413" s="227">
        <v>12.17</v>
      </c>
      <c r="F413" s="225"/>
      <c r="G413" s="225"/>
      <c r="H413" s="225"/>
      <c r="I413" s="225"/>
      <c r="J413" s="225"/>
      <c r="K413" s="225"/>
      <c r="L413" s="225"/>
      <c r="M413" s="225"/>
      <c r="N413" s="224"/>
      <c r="O413" s="224"/>
      <c r="P413" s="224"/>
      <c r="Q413" s="224"/>
      <c r="R413" s="225"/>
      <c r="S413" s="225"/>
      <c r="T413" s="225"/>
      <c r="U413" s="225"/>
      <c r="V413" s="225"/>
      <c r="W413" s="225"/>
      <c r="X413" s="225"/>
      <c r="Y413" s="225"/>
      <c r="Z413" s="215"/>
      <c r="AA413" s="215"/>
      <c r="AB413" s="215"/>
      <c r="AC413" s="215"/>
      <c r="AD413" s="215"/>
      <c r="AE413" s="215"/>
      <c r="AF413" s="215"/>
      <c r="AG413" s="215" t="s">
        <v>145</v>
      </c>
      <c r="AH413" s="215">
        <v>0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outlineLevel="3" x14ac:dyDescent="0.2">
      <c r="A414" s="222"/>
      <c r="B414" s="223"/>
      <c r="C414" s="259" t="s">
        <v>435</v>
      </c>
      <c r="D414" s="226"/>
      <c r="E414" s="227">
        <v>27</v>
      </c>
      <c r="F414" s="225"/>
      <c r="G414" s="225"/>
      <c r="H414" s="225"/>
      <c r="I414" s="225"/>
      <c r="J414" s="225"/>
      <c r="K414" s="225"/>
      <c r="L414" s="225"/>
      <c r="M414" s="225"/>
      <c r="N414" s="224"/>
      <c r="O414" s="224"/>
      <c r="P414" s="224"/>
      <c r="Q414" s="224"/>
      <c r="R414" s="225"/>
      <c r="S414" s="225"/>
      <c r="T414" s="225"/>
      <c r="U414" s="225"/>
      <c r="V414" s="225"/>
      <c r="W414" s="225"/>
      <c r="X414" s="225"/>
      <c r="Y414" s="225"/>
      <c r="Z414" s="215"/>
      <c r="AA414" s="215"/>
      <c r="AB414" s="215"/>
      <c r="AC414" s="215"/>
      <c r="AD414" s="215"/>
      <c r="AE414" s="215"/>
      <c r="AF414" s="215"/>
      <c r="AG414" s="215" t="s">
        <v>145</v>
      </c>
      <c r="AH414" s="215">
        <v>0</v>
      </c>
      <c r="AI414" s="215"/>
      <c r="AJ414" s="215"/>
      <c r="AK414" s="215"/>
      <c r="AL414" s="215"/>
      <c r="AM414" s="215"/>
      <c r="AN414" s="215"/>
      <c r="AO414" s="215"/>
      <c r="AP414" s="215"/>
      <c r="AQ414" s="215"/>
      <c r="AR414" s="215"/>
      <c r="AS414" s="215"/>
      <c r="AT414" s="215"/>
      <c r="AU414" s="215"/>
      <c r="AV414" s="215"/>
      <c r="AW414" s="215"/>
      <c r="AX414" s="215"/>
      <c r="AY414" s="215"/>
      <c r="AZ414" s="215"/>
      <c r="BA414" s="215"/>
      <c r="BB414" s="215"/>
      <c r="BC414" s="215"/>
      <c r="BD414" s="215"/>
      <c r="BE414" s="215"/>
      <c r="BF414" s="215"/>
      <c r="BG414" s="215"/>
      <c r="BH414" s="215"/>
    </row>
    <row r="415" spans="1:60" outlineLevel="3" x14ac:dyDescent="0.2">
      <c r="A415" s="222"/>
      <c r="B415" s="223"/>
      <c r="C415" s="259" t="s">
        <v>436</v>
      </c>
      <c r="D415" s="226"/>
      <c r="E415" s="227">
        <v>2</v>
      </c>
      <c r="F415" s="225"/>
      <c r="G415" s="225"/>
      <c r="H415" s="225"/>
      <c r="I415" s="225"/>
      <c r="J415" s="225"/>
      <c r="K415" s="225"/>
      <c r="L415" s="225"/>
      <c r="M415" s="225"/>
      <c r="N415" s="224"/>
      <c r="O415" s="224"/>
      <c r="P415" s="224"/>
      <c r="Q415" s="224"/>
      <c r="R415" s="225"/>
      <c r="S415" s="225"/>
      <c r="T415" s="225"/>
      <c r="U415" s="225"/>
      <c r="V415" s="225"/>
      <c r="W415" s="225"/>
      <c r="X415" s="225"/>
      <c r="Y415" s="225"/>
      <c r="Z415" s="215"/>
      <c r="AA415" s="215"/>
      <c r="AB415" s="215"/>
      <c r="AC415" s="215"/>
      <c r="AD415" s="215"/>
      <c r="AE415" s="215"/>
      <c r="AF415" s="215"/>
      <c r="AG415" s="215" t="s">
        <v>145</v>
      </c>
      <c r="AH415" s="215">
        <v>0</v>
      </c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3" x14ac:dyDescent="0.2">
      <c r="A416" s="222"/>
      <c r="B416" s="223"/>
      <c r="C416" s="259" t="s">
        <v>437</v>
      </c>
      <c r="D416" s="226"/>
      <c r="E416" s="227">
        <v>2.98</v>
      </c>
      <c r="F416" s="225"/>
      <c r="G416" s="225"/>
      <c r="H416" s="225"/>
      <c r="I416" s="225"/>
      <c r="J416" s="225"/>
      <c r="K416" s="225"/>
      <c r="L416" s="225"/>
      <c r="M416" s="225"/>
      <c r="N416" s="224"/>
      <c r="O416" s="224"/>
      <c r="P416" s="224"/>
      <c r="Q416" s="224"/>
      <c r="R416" s="225"/>
      <c r="S416" s="225"/>
      <c r="T416" s="225"/>
      <c r="U416" s="225"/>
      <c r="V416" s="225"/>
      <c r="W416" s="225"/>
      <c r="X416" s="225"/>
      <c r="Y416" s="225"/>
      <c r="Z416" s="215"/>
      <c r="AA416" s="215"/>
      <c r="AB416" s="215"/>
      <c r="AC416" s="215"/>
      <c r="AD416" s="215"/>
      <c r="AE416" s="215"/>
      <c r="AF416" s="215"/>
      <c r="AG416" s="215" t="s">
        <v>145</v>
      </c>
      <c r="AH416" s="215">
        <v>0</v>
      </c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3" x14ac:dyDescent="0.2">
      <c r="A417" s="222"/>
      <c r="B417" s="223"/>
      <c r="C417" s="259" t="s">
        <v>438</v>
      </c>
      <c r="D417" s="226"/>
      <c r="E417" s="227">
        <v>18.22</v>
      </c>
      <c r="F417" s="225"/>
      <c r="G417" s="225"/>
      <c r="H417" s="225"/>
      <c r="I417" s="225"/>
      <c r="J417" s="225"/>
      <c r="K417" s="225"/>
      <c r="L417" s="225"/>
      <c r="M417" s="225"/>
      <c r="N417" s="224"/>
      <c r="O417" s="224"/>
      <c r="P417" s="224"/>
      <c r="Q417" s="224"/>
      <c r="R417" s="225"/>
      <c r="S417" s="225"/>
      <c r="T417" s="225"/>
      <c r="U417" s="225"/>
      <c r="V417" s="225"/>
      <c r="W417" s="225"/>
      <c r="X417" s="225"/>
      <c r="Y417" s="225"/>
      <c r="Z417" s="215"/>
      <c r="AA417" s="215"/>
      <c r="AB417" s="215"/>
      <c r="AC417" s="215"/>
      <c r="AD417" s="215"/>
      <c r="AE417" s="215"/>
      <c r="AF417" s="215"/>
      <c r="AG417" s="215" t="s">
        <v>145</v>
      </c>
      <c r="AH417" s="215">
        <v>0</v>
      </c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outlineLevel="3" x14ac:dyDescent="0.2">
      <c r="A418" s="222"/>
      <c r="B418" s="223"/>
      <c r="C418" s="259" t="s">
        <v>439</v>
      </c>
      <c r="D418" s="226"/>
      <c r="E418" s="227">
        <v>27.57</v>
      </c>
      <c r="F418" s="225"/>
      <c r="G418" s="225"/>
      <c r="H418" s="225"/>
      <c r="I418" s="225"/>
      <c r="J418" s="225"/>
      <c r="K418" s="225"/>
      <c r="L418" s="225"/>
      <c r="M418" s="225"/>
      <c r="N418" s="224"/>
      <c r="O418" s="224"/>
      <c r="P418" s="224"/>
      <c r="Q418" s="224"/>
      <c r="R418" s="225"/>
      <c r="S418" s="225"/>
      <c r="T418" s="225"/>
      <c r="U418" s="225"/>
      <c r="V418" s="225"/>
      <c r="W418" s="225"/>
      <c r="X418" s="225"/>
      <c r="Y418" s="225"/>
      <c r="Z418" s="215"/>
      <c r="AA418" s="215"/>
      <c r="AB418" s="215"/>
      <c r="AC418" s="215"/>
      <c r="AD418" s="215"/>
      <c r="AE418" s="215"/>
      <c r="AF418" s="215"/>
      <c r="AG418" s="215" t="s">
        <v>145</v>
      </c>
      <c r="AH418" s="215">
        <v>0</v>
      </c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15"/>
      <c r="BB418" s="215"/>
      <c r="BC418" s="215"/>
      <c r="BD418" s="215"/>
      <c r="BE418" s="215"/>
      <c r="BF418" s="215"/>
      <c r="BG418" s="215"/>
      <c r="BH418" s="215"/>
    </row>
    <row r="419" spans="1:60" outlineLevel="3" x14ac:dyDescent="0.2">
      <c r="A419" s="222"/>
      <c r="B419" s="223"/>
      <c r="C419" s="259" t="s">
        <v>440</v>
      </c>
      <c r="D419" s="226"/>
      <c r="E419" s="227">
        <v>2.97</v>
      </c>
      <c r="F419" s="225"/>
      <c r="G419" s="225"/>
      <c r="H419" s="225"/>
      <c r="I419" s="225"/>
      <c r="J419" s="225"/>
      <c r="K419" s="225"/>
      <c r="L419" s="225"/>
      <c r="M419" s="225"/>
      <c r="N419" s="224"/>
      <c r="O419" s="224"/>
      <c r="P419" s="224"/>
      <c r="Q419" s="224"/>
      <c r="R419" s="225"/>
      <c r="S419" s="225"/>
      <c r="T419" s="225"/>
      <c r="U419" s="225"/>
      <c r="V419" s="225"/>
      <c r="W419" s="225"/>
      <c r="X419" s="225"/>
      <c r="Y419" s="225"/>
      <c r="Z419" s="215"/>
      <c r="AA419" s="215"/>
      <c r="AB419" s="215"/>
      <c r="AC419" s="215"/>
      <c r="AD419" s="215"/>
      <c r="AE419" s="215"/>
      <c r="AF419" s="215"/>
      <c r="AG419" s="215" t="s">
        <v>145</v>
      </c>
      <c r="AH419" s="215">
        <v>0</v>
      </c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3" x14ac:dyDescent="0.2">
      <c r="A420" s="222"/>
      <c r="B420" s="223"/>
      <c r="C420" s="259" t="s">
        <v>441</v>
      </c>
      <c r="D420" s="226"/>
      <c r="E420" s="227">
        <v>2.8</v>
      </c>
      <c r="F420" s="225"/>
      <c r="G420" s="225"/>
      <c r="H420" s="225"/>
      <c r="I420" s="225"/>
      <c r="J420" s="225"/>
      <c r="K420" s="225"/>
      <c r="L420" s="225"/>
      <c r="M420" s="225"/>
      <c r="N420" s="224"/>
      <c r="O420" s="224"/>
      <c r="P420" s="224"/>
      <c r="Q420" s="224"/>
      <c r="R420" s="225"/>
      <c r="S420" s="225"/>
      <c r="T420" s="225"/>
      <c r="U420" s="225"/>
      <c r="V420" s="225"/>
      <c r="W420" s="225"/>
      <c r="X420" s="225"/>
      <c r="Y420" s="225"/>
      <c r="Z420" s="215"/>
      <c r="AA420" s="215"/>
      <c r="AB420" s="215"/>
      <c r="AC420" s="215"/>
      <c r="AD420" s="215"/>
      <c r="AE420" s="215"/>
      <c r="AF420" s="215"/>
      <c r="AG420" s="215" t="s">
        <v>145</v>
      </c>
      <c r="AH420" s="215">
        <v>0</v>
      </c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3" x14ac:dyDescent="0.2">
      <c r="A421" s="222"/>
      <c r="B421" s="223"/>
      <c r="C421" s="259" t="s">
        <v>442</v>
      </c>
      <c r="D421" s="226"/>
      <c r="E421" s="227">
        <v>7.31</v>
      </c>
      <c r="F421" s="225"/>
      <c r="G421" s="225"/>
      <c r="H421" s="225"/>
      <c r="I421" s="225"/>
      <c r="J421" s="225"/>
      <c r="K421" s="225"/>
      <c r="L421" s="225"/>
      <c r="M421" s="225"/>
      <c r="N421" s="224"/>
      <c r="O421" s="224"/>
      <c r="P421" s="224"/>
      <c r="Q421" s="224"/>
      <c r="R421" s="225"/>
      <c r="S421" s="225"/>
      <c r="T421" s="225"/>
      <c r="U421" s="225"/>
      <c r="V421" s="225"/>
      <c r="W421" s="225"/>
      <c r="X421" s="225"/>
      <c r="Y421" s="225"/>
      <c r="Z421" s="215"/>
      <c r="AA421" s="215"/>
      <c r="AB421" s="215"/>
      <c r="AC421" s="215"/>
      <c r="AD421" s="215"/>
      <c r="AE421" s="215"/>
      <c r="AF421" s="215"/>
      <c r="AG421" s="215" t="s">
        <v>145</v>
      </c>
      <c r="AH421" s="215">
        <v>0</v>
      </c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3" x14ac:dyDescent="0.2">
      <c r="A422" s="222"/>
      <c r="B422" s="223"/>
      <c r="C422" s="259" t="s">
        <v>562</v>
      </c>
      <c r="D422" s="226"/>
      <c r="E422" s="227">
        <v>7.84</v>
      </c>
      <c r="F422" s="225"/>
      <c r="G422" s="225"/>
      <c r="H422" s="225"/>
      <c r="I422" s="225"/>
      <c r="J422" s="225"/>
      <c r="K422" s="225"/>
      <c r="L422" s="225"/>
      <c r="M422" s="225"/>
      <c r="N422" s="224"/>
      <c r="O422" s="224"/>
      <c r="P422" s="224"/>
      <c r="Q422" s="224"/>
      <c r="R422" s="225"/>
      <c r="S422" s="225"/>
      <c r="T422" s="225"/>
      <c r="U422" s="225"/>
      <c r="V422" s="225"/>
      <c r="W422" s="225"/>
      <c r="X422" s="225"/>
      <c r="Y422" s="225"/>
      <c r="Z422" s="215"/>
      <c r="AA422" s="215"/>
      <c r="AB422" s="215"/>
      <c r="AC422" s="215"/>
      <c r="AD422" s="215"/>
      <c r="AE422" s="215"/>
      <c r="AF422" s="215"/>
      <c r="AG422" s="215" t="s">
        <v>145</v>
      </c>
      <c r="AH422" s="215">
        <v>0</v>
      </c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15"/>
      <c r="BB422" s="215"/>
      <c r="BC422" s="215"/>
      <c r="BD422" s="215"/>
      <c r="BE422" s="215"/>
      <c r="BF422" s="215"/>
      <c r="BG422" s="215"/>
      <c r="BH422" s="215"/>
    </row>
    <row r="423" spans="1:60" x14ac:dyDescent="0.2">
      <c r="A423" s="231" t="s">
        <v>132</v>
      </c>
      <c r="B423" s="232" t="s">
        <v>100</v>
      </c>
      <c r="C423" s="256" t="s">
        <v>101</v>
      </c>
      <c r="D423" s="233"/>
      <c r="E423" s="234"/>
      <c r="F423" s="235"/>
      <c r="G423" s="235">
        <f>SUMIF(AG424:AG455,"&lt;&gt;NOR",G424:G455)</f>
        <v>0</v>
      </c>
      <c r="H423" s="235"/>
      <c r="I423" s="235">
        <f>SUM(I424:I455)</f>
        <v>0</v>
      </c>
      <c r="J423" s="235"/>
      <c r="K423" s="235">
        <f>SUM(K424:K455)</f>
        <v>0</v>
      </c>
      <c r="L423" s="235"/>
      <c r="M423" s="235">
        <f>SUM(M424:M455)</f>
        <v>0</v>
      </c>
      <c r="N423" s="234"/>
      <c r="O423" s="234">
        <f>SUM(O424:O455)</f>
        <v>0</v>
      </c>
      <c r="P423" s="234"/>
      <c r="Q423" s="234">
        <f>SUM(Q424:Q455)</f>
        <v>0</v>
      </c>
      <c r="R423" s="235"/>
      <c r="S423" s="235"/>
      <c r="T423" s="236"/>
      <c r="U423" s="230"/>
      <c r="V423" s="230">
        <f>SUM(V424:V455)</f>
        <v>112.57999999999998</v>
      </c>
      <c r="W423" s="230"/>
      <c r="X423" s="230"/>
      <c r="Y423" s="230"/>
      <c r="AG423" t="s">
        <v>133</v>
      </c>
    </row>
    <row r="424" spans="1:60" ht="22.5" outlineLevel="1" x14ac:dyDescent="0.2">
      <c r="A424" s="238">
        <v>86</v>
      </c>
      <c r="B424" s="239" t="s">
        <v>563</v>
      </c>
      <c r="C424" s="257" t="s">
        <v>564</v>
      </c>
      <c r="D424" s="240" t="s">
        <v>478</v>
      </c>
      <c r="E424" s="241">
        <v>25.575980000000001</v>
      </c>
      <c r="F424" s="242"/>
      <c r="G424" s="243">
        <f>ROUND(E424*F424,2)</f>
        <v>0</v>
      </c>
      <c r="H424" s="242"/>
      <c r="I424" s="243">
        <f>ROUND(E424*H424,2)</f>
        <v>0</v>
      </c>
      <c r="J424" s="242"/>
      <c r="K424" s="243">
        <f>ROUND(E424*J424,2)</f>
        <v>0</v>
      </c>
      <c r="L424" s="243">
        <v>21</v>
      </c>
      <c r="M424" s="243">
        <f>G424*(1+L424/100)</f>
        <v>0</v>
      </c>
      <c r="N424" s="241">
        <v>0</v>
      </c>
      <c r="O424" s="241">
        <f>ROUND(E424*N424,2)</f>
        <v>0</v>
      </c>
      <c r="P424" s="241">
        <v>0</v>
      </c>
      <c r="Q424" s="241">
        <f>ROUND(E424*P424,2)</f>
        <v>0</v>
      </c>
      <c r="R424" s="243" t="s">
        <v>446</v>
      </c>
      <c r="S424" s="243" t="s">
        <v>138</v>
      </c>
      <c r="T424" s="244" t="s">
        <v>138</v>
      </c>
      <c r="U424" s="225">
        <v>2.0670000000000002</v>
      </c>
      <c r="V424" s="225">
        <f>ROUND(E424*U424,2)</f>
        <v>52.87</v>
      </c>
      <c r="W424" s="225"/>
      <c r="X424" s="225" t="s">
        <v>139</v>
      </c>
      <c r="Y424" s="225" t="s">
        <v>140</v>
      </c>
      <c r="Z424" s="215"/>
      <c r="AA424" s="215"/>
      <c r="AB424" s="215"/>
      <c r="AC424" s="215"/>
      <c r="AD424" s="215"/>
      <c r="AE424" s="215"/>
      <c r="AF424" s="215"/>
      <c r="AG424" s="215" t="s">
        <v>141</v>
      </c>
      <c r="AH424" s="215"/>
      <c r="AI424" s="215"/>
      <c r="AJ424" s="215"/>
      <c r="AK424" s="215"/>
      <c r="AL424" s="215"/>
      <c r="AM424" s="215"/>
      <c r="AN424" s="215"/>
      <c r="AO424" s="215"/>
      <c r="AP424" s="215"/>
      <c r="AQ424" s="215"/>
      <c r="AR424" s="215"/>
      <c r="AS424" s="215"/>
      <c r="AT424" s="215"/>
      <c r="AU424" s="215"/>
      <c r="AV424" s="215"/>
      <c r="AW424" s="215"/>
      <c r="AX424" s="215"/>
      <c r="AY424" s="215"/>
      <c r="AZ424" s="215"/>
      <c r="BA424" s="215"/>
      <c r="BB424" s="215"/>
      <c r="BC424" s="215"/>
      <c r="BD424" s="215"/>
      <c r="BE424" s="215"/>
      <c r="BF424" s="215"/>
      <c r="BG424" s="215"/>
      <c r="BH424" s="215"/>
    </row>
    <row r="425" spans="1:60" outlineLevel="2" x14ac:dyDescent="0.2">
      <c r="A425" s="222"/>
      <c r="B425" s="223"/>
      <c r="C425" s="259" t="s">
        <v>565</v>
      </c>
      <c r="D425" s="226"/>
      <c r="E425" s="227">
        <v>25.30095</v>
      </c>
      <c r="F425" s="225"/>
      <c r="G425" s="225"/>
      <c r="H425" s="225"/>
      <c r="I425" s="225"/>
      <c r="J425" s="225"/>
      <c r="K425" s="225"/>
      <c r="L425" s="225"/>
      <c r="M425" s="225"/>
      <c r="N425" s="224"/>
      <c r="O425" s="224"/>
      <c r="P425" s="224"/>
      <c r="Q425" s="224"/>
      <c r="R425" s="225"/>
      <c r="S425" s="225"/>
      <c r="T425" s="225"/>
      <c r="U425" s="225"/>
      <c r="V425" s="225"/>
      <c r="W425" s="225"/>
      <c r="X425" s="225"/>
      <c r="Y425" s="225"/>
      <c r="Z425" s="215"/>
      <c r="AA425" s="215"/>
      <c r="AB425" s="215"/>
      <c r="AC425" s="215"/>
      <c r="AD425" s="215"/>
      <c r="AE425" s="215"/>
      <c r="AF425" s="215"/>
      <c r="AG425" s="215" t="s">
        <v>145</v>
      </c>
      <c r="AH425" s="215">
        <v>5</v>
      </c>
      <c r="AI425" s="215"/>
      <c r="AJ425" s="215"/>
      <c r="AK425" s="215"/>
      <c r="AL425" s="215"/>
      <c r="AM425" s="215"/>
      <c r="AN425" s="215"/>
      <c r="AO425" s="215"/>
      <c r="AP425" s="215"/>
      <c r="AQ425" s="215"/>
      <c r="AR425" s="215"/>
      <c r="AS425" s="215"/>
      <c r="AT425" s="215"/>
      <c r="AU425" s="215"/>
      <c r="AV425" s="215"/>
      <c r="AW425" s="215"/>
      <c r="AX425" s="215"/>
      <c r="AY425" s="215"/>
      <c r="AZ425" s="215"/>
      <c r="BA425" s="215"/>
      <c r="BB425" s="215"/>
      <c r="BC425" s="215"/>
      <c r="BD425" s="215"/>
      <c r="BE425" s="215"/>
      <c r="BF425" s="215"/>
      <c r="BG425" s="215"/>
      <c r="BH425" s="215"/>
    </row>
    <row r="426" spans="1:60" outlineLevel="3" x14ac:dyDescent="0.2">
      <c r="A426" s="222"/>
      <c r="B426" s="223"/>
      <c r="C426" s="259" t="s">
        <v>566</v>
      </c>
      <c r="D426" s="226"/>
      <c r="E426" s="227">
        <v>0.27503</v>
      </c>
      <c r="F426" s="225"/>
      <c r="G426" s="225"/>
      <c r="H426" s="225"/>
      <c r="I426" s="225"/>
      <c r="J426" s="225"/>
      <c r="K426" s="225"/>
      <c r="L426" s="225"/>
      <c r="M426" s="225"/>
      <c r="N426" s="224"/>
      <c r="O426" s="224"/>
      <c r="P426" s="224"/>
      <c r="Q426" s="224"/>
      <c r="R426" s="225"/>
      <c r="S426" s="225"/>
      <c r="T426" s="225"/>
      <c r="U426" s="225"/>
      <c r="V426" s="225"/>
      <c r="W426" s="225"/>
      <c r="X426" s="225"/>
      <c r="Y426" s="225"/>
      <c r="Z426" s="215"/>
      <c r="AA426" s="215"/>
      <c r="AB426" s="215"/>
      <c r="AC426" s="215"/>
      <c r="AD426" s="215"/>
      <c r="AE426" s="215"/>
      <c r="AF426" s="215"/>
      <c r="AG426" s="215" t="s">
        <v>145</v>
      </c>
      <c r="AH426" s="215">
        <v>5</v>
      </c>
      <c r="AI426" s="215"/>
      <c r="AJ426" s="215"/>
      <c r="AK426" s="215"/>
      <c r="AL426" s="215"/>
      <c r="AM426" s="215"/>
      <c r="AN426" s="215"/>
      <c r="AO426" s="215"/>
      <c r="AP426" s="215"/>
      <c r="AQ426" s="215"/>
      <c r="AR426" s="215"/>
      <c r="AS426" s="215"/>
      <c r="AT426" s="215"/>
      <c r="AU426" s="215"/>
      <c r="AV426" s="215"/>
      <c r="AW426" s="215"/>
      <c r="AX426" s="215"/>
      <c r="AY426" s="215"/>
      <c r="AZ426" s="215"/>
      <c r="BA426" s="215"/>
      <c r="BB426" s="215"/>
      <c r="BC426" s="215"/>
      <c r="BD426" s="215"/>
      <c r="BE426" s="215"/>
      <c r="BF426" s="215"/>
      <c r="BG426" s="215"/>
      <c r="BH426" s="215"/>
    </row>
    <row r="427" spans="1:60" outlineLevel="1" x14ac:dyDescent="0.2">
      <c r="A427" s="238">
        <v>87</v>
      </c>
      <c r="B427" s="239" t="s">
        <v>567</v>
      </c>
      <c r="C427" s="257" t="s">
        <v>568</v>
      </c>
      <c r="D427" s="240" t="s">
        <v>478</v>
      </c>
      <c r="E427" s="241">
        <v>25.575980000000001</v>
      </c>
      <c r="F427" s="242"/>
      <c r="G427" s="243">
        <f>ROUND(E427*F427,2)</f>
        <v>0</v>
      </c>
      <c r="H427" s="242"/>
      <c r="I427" s="243">
        <f>ROUND(E427*H427,2)</f>
        <v>0</v>
      </c>
      <c r="J427" s="242"/>
      <c r="K427" s="243">
        <f>ROUND(E427*J427,2)</f>
        <v>0</v>
      </c>
      <c r="L427" s="243">
        <v>21</v>
      </c>
      <c r="M427" s="243">
        <f>G427*(1+L427/100)</f>
        <v>0</v>
      </c>
      <c r="N427" s="241">
        <v>0</v>
      </c>
      <c r="O427" s="241">
        <f>ROUND(E427*N427,2)</f>
        <v>0</v>
      </c>
      <c r="P427" s="241">
        <v>0</v>
      </c>
      <c r="Q427" s="241">
        <f>ROUND(E427*P427,2)</f>
        <v>0</v>
      </c>
      <c r="R427" s="243" t="s">
        <v>446</v>
      </c>
      <c r="S427" s="243" t="s">
        <v>138</v>
      </c>
      <c r="T427" s="244" t="s">
        <v>138</v>
      </c>
      <c r="U427" s="225">
        <v>0.49</v>
      </c>
      <c r="V427" s="225">
        <f>ROUND(E427*U427,2)</f>
        <v>12.53</v>
      </c>
      <c r="W427" s="225"/>
      <c r="X427" s="225" t="s">
        <v>139</v>
      </c>
      <c r="Y427" s="225" t="s">
        <v>140</v>
      </c>
      <c r="Z427" s="215"/>
      <c r="AA427" s="215"/>
      <c r="AB427" s="215"/>
      <c r="AC427" s="215"/>
      <c r="AD427" s="215"/>
      <c r="AE427" s="215"/>
      <c r="AF427" s="215"/>
      <c r="AG427" s="215" t="s">
        <v>141</v>
      </c>
      <c r="AH427" s="215"/>
      <c r="AI427" s="215"/>
      <c r="AJ427" s="215"/>
      <c r="AK427" s="215"/>
      <c r="AL427" s="215"/>
      <c r="AM427" s="215"/>
      <c r="AN427" s="215"/>
      <c r="AO427" s="215"/>
      <c r="AP427" s="215"/>
      <c r="AQ427" s="215"/>
      <c r="AR427" s="215"/>
      <c r="AS427" s="215"/>
      <c r="AT427" s="215"/>
      <c r="AU427" s="215"/>
      <c r="AV427" s="215"/>
      <c r="AW427" s="215"/>
      <c r="AX427" s="215"/>
      <c r="AY427" s="215"/>
      <c r="AZ427" s="215"/>
      <c r="BA427" s="215"/>
      <c r="BB427" s="215"/>
      <c r="BC427" s="215"/>
      <c r="BD427" s="215"/>
      <c r="BE427" s="215"/>
      <c r="BF427" s="215"/>
      <c r="BG427" s="215"/>
      <c r="BH427" s="215"/>
    </row>
    <row r="428" spans="1:60" outlineLevel="2" x14ac:dyDescent="0.2">
      <c r="A428" s="222"/>
      <c r="B428" s="223"/>
      <c r="C428" s="261" t="s">
        <v>569</v>
      </c>
      <c r="D428" s="248"/>
      <c r="E428" s="248"/>
      <c r="F428" s="248"/>
      <c r="G428" s="248"/>
      <c r="H428" s="225"/>
      <c r="I428" s="225"/>
      <c r="J428" s="225"/>
      <c r="K428" s="225"/>
      <c r="L428" s="225"/>
      <c r="M428" s="225"/>
      <c r="N428" s="224"/>
      <c r="O428" s="224"/>
      <c r="P428" s="224"/>
      <c r="Q428" s="224"/>
      <c r="R428" s="225"/>
      <c r="S428" s="225"/>
      <c r="T428" s="225"/>
      <c r="U428" s="225"/>
      <c r="V428" s="225"/>
      <c r="W428" s="225"/>
      <c r="X428" s="225"/>
      <c r="Y428" s="225"/>
      <c r="Z428" s="215"/>
      <c r="AA428" s="215"/>
      <c r="AB428" s="215"/>
      <c r="AC428" s="215"/>
      <c r="AD428" s="215"/>
      <c r="AE428" s="215"/>
      <c r="AF428" s="215"/>
      <c r="AG428" s="215" t="s">
        <v>193</v>
      </c>
      <c r="AH428" s="215"/>
      <c r="AI428" s="215"/>
      <c r="AJ428" s="215"/>
      <c r="AK428" s="215"/>
      <c r="AL428" s="215"/>
      <c r="AM428" s="215"/>
      <c r="AN428" s="215"/>
      <c r="AO428" s="215"/>
      <c r="AP428" s="215"/>
      <c r="AQ428" s="215"/>
      <c r="AR428" s="215"/>
      <c r="AS428" s="215"/>
      <c r="AT428" s="215"/>
      <c r="AU428" s="215"/>
      <c r="AV428" s="215"/>
      <c r="AW428" s="215"/>
      <c r="AX428" s="215"/>
      <c r="AY428" s="215"/>
      <c r="AZ428" s="215"/>
      <c r="BA428" s="215"/>
      <c r="BB428" s="215"/>
      <c r="BC428" s="215"/>
      <c r="BD428" s="215"/>
      <c r="BE428" s="215"/>
      <c r="BF428" s="215"/>
      <c r="BG428" s="215"/>
      <c r="BH428" s="215"/>
    </row>
    <row r="429" spans="1:60" outlineLevel="2" x14ac:dyDescent="0.2">
      <c r="A429" s="222"/>
      <c r="B429" s="223"/>
      <c r="C429" s="259" t="s">
        <v>565</v>
      </c>
      <c r="D429" s="226"/>
      <c r="E429" s="227">
        <v>25.30095</v>
      </c>
      <c r="F429" s="225"/>
      <c r="G429" s="225"/>
      <c r="H429" s="225"/>
      <c r="I429" s="225"/>
      <c r="J429" s="225"/>
      <c r="K429" s="225"/>
      <c r="L429" s="225"/>
      <c r="M429" s="225"/>
      <c r="N429" s="224"/>
      <c r="O429" s="224"/>
      <c r="P429" s="224"/>
      <c r="Q429" s="224"/>
      <c r="R429" s="225"/>
      <c r="S429" s="225"/>
      <c r="T429" s="225"/>
      <c r="U429" s="225"/>
      <c r="V429" s="225"/>
      <c r="W429" s="225"/>
      <c r="X429" s="225"/>
      <c r="Y429" s="225"/>
      <c r="Z429" s="215"/>
      <c r="AA429" s="215"/>
      <c r="AB429" s="215"/>
      <c r="AC429" s="215"/>
      <c r="AD429" s="215"/>
      <c r="AE429" s="215"/>
      <c r="AF429" s="215"/>
      <c r="AG429" s="215" t="s">
        <v>145</v>
      </c>
      <c r="AH429" s="215">
        <v>5</v>
      </c>
      <c r="AI429" s="215"/>
      <c r="AJ429" s="215"/>
      <c r="AK429" s="215"/>
      <c r="AL429" s="215"/>
      <c r="AM429" s="215"/>
      <c r="AN429" s="215"/>
      <c r="AO429" s="215"/>
      <c r="AP429" s="215"/>
      <c r="AQ429" s="215"/>
      <c r="AR429" s="215"/>
      <c r="AS429" s="215"/>
      <c r="AT429" s="215"/>
      <c r="AU429" s="215"/>
      <c r="AV429" s="215"/>
      <c r="AW429" s="215"/>
      <c r="AX429" s="215"/>
      <c r="AY429" s="215"/>
      <c r="AZ429" s="215"/>
      <c r="BA429" s="215"/>
      <c r="BB429" s="215"/>
      <c r="BC429" s="215"/>
      <c r="BD429" s="215"/>
      <c r="BE429" s="215"/>
      <c r="BF429" s="215"/>
      <c r="BG429" s="215"/>
      <c r="BH429" s="215"/>
    </row>
    <row r="430" spans="1:60" outlineLevel="3" x14ac:dyDescent="0.2">
      <c r="A430" s="222"/>
      <c r="B430" s="223"/>
      <c r="C430" s="259" t="s">
        <v>566</v>
      </c>
      <c r="D430" s="226"/>
      <c r="E430" s="227">
        <v>0.27503</v>
      </c>
      <c r="F430" s="225"/>
      <c r="G430" s="225"/>
      <c r="H430" s="225"/>
      <c r="I430" s="225"/>
      <c r="J430" s="225"/>
      <c r="K430" s="225"/>
      <c r="L430" s="225"/>
      <c r="M430" s="225"/>
      <c r="N430" s="224"/>
      <c r="O430" s="224"/>
      <c r="P430" s="224"/>
      <c r="Q430" s="224"/>
      <c r="R430" s="225"/>
      <c r="S430" s="225"/>
      <c r="T430" s="225"/>
      <c r="U430" s="225"/>
      <c r="V430" s="225"/>
      <c r="W430" s="225"/>
      <c r="X430" s="225"/>
      <c r="Y430" s="225"/>
      <c r="Z430" s="215"/>
      <c r="AA430" s="215"/>
      <c r="AB430" s="215"/>
      <c r="AC430" s="215"/>
      <c r="AD430" s="215"/>
      <c r="AE430" s="215"/>
      <c r="AF430" s="215"/>
      <c r="AG430" s="215" t="s">
        <v>145</v>
      </c>
      <c r="AH430" s="215">
        <v>5</v>
      </c>
      <c r="AI430" s="215"/>
      <c r="AJ430" s="215"/>
      <c r="AK430" s="215"/>
      <c r="AL430" s="215"/>
      <c r="AM430" s="215"/>
      <c r="AN430" s="215"/>
      <c r="AO430" s="215"/>
      <c r="AP430" s="215"/>
      <c r="AQ430" s="215"/>
      <c r="AR430" s="215"/>
      <c r="AS430" s="215"/>
      <c r="AT430" s="215"/>
      <c r="AU430" s="215"/>
      <c r="AV430" s="215"/>
      <c r="AW430" s="215"/>
      <c r="AX430" s="215"/>
      <c r="AY430" s="215"/>
      <c r="AZ430" s="215"/>
      <c r="BA430" s="215"/>
      <c r="BB430" s="215"/>
      <c r="BC430" s="215"/>
      <c r="BD430" s="215"/>
      <c r="BE430" s="215"/>
      <c r="BF430" s="215"/>
      <c r="BG430" s="215"/>
      <c r="BH430" s="215"/>
    </row>
    <row r="431" spans="1:60" outlineLevel="1" x14ac:dyDescent="0.2">
      <c r="A431" s="238">
        <v>88</v>
      </c>
      <c r="B431" s="239" t="s">
        <v>570</v>
      </c>
      <c r="C431" s="257" t="s">
        <v>571</v>
      </c>
      <c r="D431" s="240" t="s">
        <v>478</v>
      </c>
      <c r="E431" s="241">
        <v>358.06371999999999</v>
      </c>
      <c r="F431" s="242"/>
      <c r="G431" s="243">
        <f>ROUND(E431*F431,2)</f>
        <v>0</v>
      </c>
      <c r="H431" s="242"/>
      <c r="I431" s="243">
        <f>ROUND(E431*H431,2)</f>
        <v>0</v>
      </c>
      <c r="J431" s="242"/>
      <c r="K431" s="243">
        <f>ROUND(E431*J431,2)</f>
        <v>0</v>
      </c>
      <c r="L431" s="243">
        <v>21</v>
      </c>
      <c r="M431" s="243">
        <f>G431*(1+L431/100)</f>
        <v>0</v>
      </c>
      <c r="N431" s="241">
        <v>0</v>
      </c>
      <c r="O431" s="241">
        <f>ROUND(E431*N431,2)</f>
        <v>0</v>
      </c>
      <c r="P431" s="241">
        <v>0</v>
      </c>
      <c r="Q431" s="241">
        <f>ROUND(E431*P431,2)</f>
        <v>0</v>
      </c>
      <c r="R431" s="243" t="s">
        <v>446</v>
      </c>
      <c r="S431" s="243" t="s">
        <v>138</v>
      </c>
      <c r="T431" s="244" t="s">
        <v>138</v>
      </c>
      <c r="U431" s="225">
        <v>0</v>
      </c>
      <c r="V431" s="225">
        <f>ROUND(E431*U431,2)</f>
        <v>0</v>
      </c>
      <c r="W431" s="225"/>
      <c r="X431" s="225" t="s">
        <v>139</v>
      </c>
      <c r="Y431" s="225" t="s">
        <v>140</v>
      </c>
      <c r="Z431" s="215"/>
      <c r="AA431" s="215"/>
      <c r="AB431" s="215"/>
      <c r="AC431" s="215"/>
      <c r="AD431" s="215"/>
      <c r="AE431" s="215"/>
      <c r="AF431" s="215"/>
      <c r="AG431" s="215" t="s">
        <v>141</v>
      </c>
      <c r="AH431" s="215"/>
      <c r="AI431" s="215"/>
      <c r="AJ431" s="215"/>
      <c r="AK431" s="215"/>
      <c r="AL431" s="215"/>
      <c r="AM431" s="215"/>
      <c r="AN431" s="215"/>
      <c r="AO431" s="215"/>
      <c r="AP431" s="215"/>
      <c r="AQ431" s="215"/>
      <c r="AR431" s="215"/>
      <c r="AS431" s="215"/>
      <c r="AT431" s="215"/>
      <c r="AU431" s="215"/>
      <c r="AV431" s="215"/>
      <c r="AW431" s="215"/>
      <c r="AX431" s="215"/>
      <c r="AY431" s="215"/>
      <c r="AZ431" s="215"/>
      <c r="BA431" s="215"/>
      <c r="BB431" s="215"/>
      <c r="BC431" s="215"/>
      <c r="BD431" s="215"/>
      <c r="BE431" s="215"/>
      <c r="BF431" s="215"/>
      <c r="BG431" s="215"/>
      <c r="BH431" s="215"/>
    </row>
    <row r="432" spans="1:60" outlineLevel="2" x14ac:dyDescent="0.2">
      <c r="A432" s="222"/>
      <c r="B432" s="223"/>
      <c r="C432" s="259" t="s">
        <v>572</v>
      </c>
      <c r="D432" s="226"/>
      <c r="E432" s="227"/>
      <c r="F432" s="225"/>
      <c r="G432" s="225"/>
      <c r="H432" s="225"/>
      <c r="I432" s="225"/>
      <c r="J432" s="225"/>
      <c r="K432" s="225"/>
      <c r="L432" s="225"/>
      <c r="M432" s="225"/>
      <c r="N432" s="224"/>
      <c r="O432" s="224"/>
      <c r="P432" s="224"/>
      <c r="Q432" s="224"/>
      <c r="R432" s="225"/>
      <c r="S432" s="225"/>
      <c r="T432" s="225"/>
      <c r="U432" s="225"/>
      <c r="V432" s="225"/>
      <c r="W432" s="225"/>
      <c r="X432" s="225"/>
      <c r="Y432" s="225"/>
      <c r="Z432" s="215"/>
      <c r="AA432" s="215"/>
      <c r="AB432" s="215"/>
      <c r="AC432" s="215"/>
      <c r="AD432" s="215"/>
      <c r="AE432" s="215"/>
      <c r="AF432" s="215"/>
      <c r="AG432" s="215" t="s">
        <v>145</v>
      </c>
      <c r="AH432" s="215">
        <v>0</v>
      </c>
      <c r="AI432" s="215"/>
      <c r="AJ432" s="215"/>
      <c r="AK432" s="215"/>
      <c r="AL432" s="215"/>
      <c r="AM432" s="215"/>
      <c r="AN432" s="215"/>
      <c r="AO432" s="215"/>
      <c r="AP432" s="215"/>
      <c r="AQ432" s="215"/>
      <c r="AR432" s="215"/>
      <c r="AS432" s="215"/>
      <c r="AT432" s="215"/>
      <c r="AU432" s="215"/>
      <c r="AV432" s="215"/>
      <c r="AW432" s="215"/>
      <c r="AX432" s="215"/>
      <c r="AY432" s="215"/>
      <c r="AZ432" s="215"/>
      <c r="BA432" s="215"/>
      <c r="BB432" s="215"/>
      <c r="BC432" s="215"/>
      <c r="BD432" s="215"/>
      <c r="BE432" s="215"/>
      <c r="BF432" s="215"/>
      <c r="BG432" s="215"/>
      <c r="BH432" s="215"/>
    </row>
    <row r="433" spans="1:60" outlineLevel="3" x14ac:dyDescent="0.2">
      <c r="A433" s="222"/>
      <c r="B433" s="223"/>
      <c r="C433" s="259" t="s">
        <v>573</v>
      </c>
      <c r="D433" s="226"/>
      <c r="E433" s="227">
        <v>354.21323999999998</v>
      </c>
      <c r="F433" s="225"/>
      <c r="G433" s="225"/>
      <c r="H433" s="225"/>
      <c r="I433" s="225"/>
      <c r="J433" s="225"/>
      <c r="K433" s="225"/>
      <c r="L433" s="225"/>
      <c r="M433" s="225"/>
      <c r="N433" s="224"/>
      <c r="O433" s="224"/>
      <c r="P433" s="224"/>
      <c r="Q433" s="224"/>
      <c r="R433" s="225"/>
      <c r="S433" s="225"/>
      <c r="T433" s="225"/>
      <c r="U433" s="225"/>
      <c r="V433" s="225"/>
      <c r="W433" s="225"/>
      <c r="X433" s="225"/>
      <c r="Y433" s="225"/>
      <c r="Z433" s="215"/>
      <c r="AA433" s="215"/>
      <c r="AB433" s="215"/>
      <c r="AC433" s="215"/>
      <c r="AD433" s="215"/>
      <c r="AE433" s="215"/>
      <c r="AF433" s="215"/>
      <c r="AG433" s="215" t="s">
        <v>145</v>
      </c>
      <c r="AH433" s="215">
        <v>5</v>
      </c>
      <c r="AI433" s="215"/>
      <c r="AJ433" s="215"/>
      <c r="AK433" s="215"/>
      <c r="AL433" s="215"/>
      <c r="AM433" s="215"/>
      <c r="AN433" s="215"/>
      <c r="AO433" s="215"/>
      <c r="AP433" s="215"/>
      <c r="AQ433" s="215"/>
      <c r="AR433" s="215"/>
      <c r="AS433" s="215"/>
      <c r="AT433" s="215"/>
      <c r="AU433" s="215"/>
      <c r="AV433" s="215"/>
      <c r="AW433" s="215"/>
      <c r="AX433" s="215"/>
      <c r="AY433" s="215"/>
      <c r="AZ433" s="215"/>
      <c r="BA433" s="215"/>
      <c r="BB433" s="215"/>
      <c r="BC433" s="215"/>
      <c r="BD433" s="215"/>
      <c r="BE433" s="215"/>
      <c r="BF433" s="215"/>
      <c r="BG433" s="215"/>
      <c r="BH433" s="215"/>
    </row>
    <row r="434" spans="1:60" outlineLevel="3" x14ac:dyDescent="0.2">
      <c r="A434" s="222"/>
      <c r="B434" s="223"/>
      <c r="C434" s="259" t="s">
        <v>574</v>
      </c>
      <c r="D434" s="226"/>
      <c r="E434" s="227">
        <v>3.8504800000000001</v>
      </c>
      <c r="F434" s="225"/>
      <c r="G434" s="225"/>
      <c r="H434" s="225"/>
      <c r="I434" s="225"/>
      <c r="J434" s="225"/>
      <c r="K434" s="225"/>
      <c r="L434" s="225"/>
      <c r="M434" s="225"/>
      <c r="N434" s="224"/>
      <c r="O434" s="224"/>
      <c r="P434" s="224"/>
      <c r="Q434" s="224"/>
      <c r="R434" s="225"/>
      <c r="S434" s="225"/>
      <c r="T434" s="225"/>
      <c r="U434" s="225"/>
      <c r="V434" s="225"/>
      <c r="W434" s="225"/>
      <c r="X434" s="225"/>
      <c r="Y434" s="225"/>
      <c r="Z434" s="215"/>
      <c r="AA434" s="215"/>
      <c r="AB434" s="215"/>
      <c r="AC434" s="215"/>
      <c r="AD434" s="215"/>
      <c r="AE434" s="215"/>
      <c r="AF434" s="215"/>
      <c r="AG434" s="215" t="s">
        <v>145</v>
      </c>
      <c r="AH434" s="215">
        <v>5</v>
      </c>
      <c r="AI434" s="215"/>
      <c r="AJ434" s="215"/>
      <c r="AK434" s="215"/>
      <c r="AL434" s="215"/>
      <c r="AM434" s="215"/>
      <c r="AN434" s="215"/>
      <c r="AO434" s="215"/>
      <c r="AP434" s="215"/>
      <c r="AQ434" s="215"/>
      <c r="AR434" s="215"/>
      <c r="AS434" s="215"/>
      <c r="AT434" s="215"/>
      <c r="AU434" s="215"/>
      <c r="AV434" s="215"/>
      <c r="AW434" s="215"/>
      <c r="AX434" s="215"/>
      <c r="AY434" s="215"/>
      <c r="AZ434" s="215"/>
      <c r="BA434" s="215"/>
      <c r="BB434" s="215"/>
      <c r="BC434" s="215"/>
      <c r="BD434" s="215"/>
      <c r="BE434" s="215"/>
      <c r="BF434" s="215"/>
      <c r="BG434" s="215"/>
      <c r="BH434" s="215"/>
    </row>
    <row r="435" spans="1:60" outlineLevel="1" x14ac:dyDescent="0.2">
      <c r="A435" s="238">
        <v>89</v>
      </c>
      <c r="B435" s="239" t="s">
        <v>575</v>
      </c>
      <c r="C435" s="257" t="s">
        <v>576</v>
      </c>
      <c r="D435" s="240" t="s">
        <v>478</v>
      </c>
      <c r="E435" s="241">
        <v>40.954839999999997</v>
      </c>
      <c r="F435" s="242"/>
      <c r="G435" s="243">
        <f>ROUND(E435*F435,2)</f>
        <v>0</v>
      </c>
      <c r="H435" s="242"/>
      <c r="I435" s="243">
        <f>ROUND(E435*H435,2)</f>
        <v>0</v>
      </c>
      <c r="J435" s="242"/>
      <c r="K435" s="243">
        <f>ROUND(E435*J435,2)</f>
        <v>0</v>
      </c>
      <c r="L435" s="243">
        <v>21</v>
      </c>
      <c r="M435" s="243">
        <f>G435*(1+L435/100)</f>
        <v>0</v>
      </c>
      <c r="N435" s="241">
        <v>0</v>
      </c>
      <c r="O435" s="241">
        <f>ROUND(E435*N435,2)</f>
        <v>0</v>
      </c>
      <c r="P435" s="241">
        <v>0</v>
      </c>
      <c r="Q435" s="241">
        <f>ROUND(E435*P435,2)</f>
        <v>0</v>
      </c>
      <c r="R435" s="243" t="s">
        <v>446</v>
      </c>
      <c r="S435" s="243" t="s">
        <v>138</v>
      </c>
      <c r="T435" s="244" t="s">
        <v>138</v>
      </c>
      <c r="U435" s="225">
        <v>0.94199999999999995</v>
      </c>
      <c r="V435" s="225">
        <f>ROUND(E435*U435,2)</f>
        <v>38.58</v>
      </c>
      <c r="W435" s="225"/>
      <c r="X435" s="225" t="s">
        <v>139</v>
      </c>
      <c r="Y435" s="225" t="s">
        <v>140</v>
      </c>
      <c r="Z435" s="215"/>
      <c r="AA435" s="215"/>
      <c r="AB435" s="215"/>
      <c r="AC435" s="215"/>
      <c r="AD435" s="215"/>
      <c r="AE435" s="215"/>
      <c r="AF435" s="215"/>
      <c r="AG435" s="215" t="s">
        <v>141</v>
      </c>
      <c r="AH435" s="215"/>
      <c r="AI435" s="215"/>
      <c r="AJ435" s="215"/>
      <c r="AK435" s="215"/>
      <c r="AL435" s="215"/>
      <c r="AM435" s="215"/>
      <c r="AN435" s="215"/>
      <c r="AO435" s="215"/>
      <c r="AP435" s="215"/>
      <c r="AQ435" s="215"/>
      <c r="AR435" s="215"/>
      <c r="AS435" s="215"/>
      <c r="AT435" s="215"/>
      <c r="AU435" s="215"/>
      <c r="AV435" s="215"/>
      <c r="AW435" s="215"/>
      <c r="AX435" s="215"/>
      <c r="AY435" s="215"/>
      <c r="AZ435" s="215"/>
      <c r="BA435" s="215"/>
      <c r="BB435" s="215"/>
      <c r="BC435" s="215"/>
      <c r="BD435" s="215"/>
      <c r="BE435" s="215"/>
      <c r="BF435" s="215"/>
      <c r="BG435" s="215"/>
      <c r="BH435" s="215"/>
    </row>
    <row r="436" spans="1:60" outlineLevel="2" x14ac:dyDescent="0.2">
      <c r="A436" s="222"/>
      <c r="B436" s="223"/>
      <c r="C436" s="259" t="s">
        <v>565</v>
      </c>
      <c r="D436" s="226"/>
      <c r="E436" s="227">
        <v>25.30095</v>
      </c>
      <c r="F436" s="225"/>
      <c r="G436" s="225"/>
      <c r="H436" s="225"/>
      <c r="I436" s="225"/>
      <c r="J436" s="225"/>
      <c r="K436" s="225"/>
      <c r="L436" s="225"/>
      <c r="M436" s="225"/>
      <c r="N436" s="224"/>
      <c r="O436" s="224"/>
      <c r="P436" s="224"/>
      <c r="Q436" s="224"/>
      <c r="R436" s="225"/>
      <c r="S436" s="225"/>
      <c r="T436" s="225"/>
      <c r="U436" s="225"/>
      <c r="V436" s="225"/>
      <c r="W436" s="225"/>
      <c r="X436" s="225"/>
      <c r="Y436" s="225"/>
      <c r="Z436" s="215"/>
      <c r="AA436" s="215"/>
      <c r="AB436" s="215"/>
      <c r="AC436" s="215"/>
      <c r="AD436" s="215"/>
      <c r="AE436" s="215"/>
      <c r="AF436" s="215"/>
      <c r="AG436" s="215" t="s">
        <v>145</v>
      </c>
      <c r="AH436" s="215">
        <v>5</v>
      </c>
      <c r="AI436" s="215"/>
      <c r="AJ436" s="215"/>
      <c r="AK436" s="215"/>
      <c r="AL436" s="215"/>
      <c r="AM436" s="215"/>
      <c r="AN436" s="215"/>
      <c r="AO436" s="215"/>
      <c r="AP436" s="215"/>
      <c r="AQ436" s="215"/>
      <c r="AR436" s="215"/>
      <c r="AS436" s="215"/>
      <c r="AT436" s="215"/>
      <c r="AU436" s="215"/>
      <c r="AV436" s="215"/>
      <c r="AW436" s="215"/>
      <c r="AX436" s="215"/>
      <c r="AY436" s="215"/>
      <c r="AZ436" s="215"/>
      <c r="BA436" s="215"/>
      <c r="BB436" s="215"/>
      <c r="BC436" s="215"/>
      <c r="BD436" s="215"/>
      <c r="BE436" s="215"/>
      <c r="BF436" s="215"/>
      <c r="BG436" s="215"/>
      <c r="BH436" s="215"/>
    </row>
    <row r="437" spans="1:60" outlineLevel="3" x14ac:dyDescent="0.2">
      <c r="A437" s="222"/>
      <c r="B437" s="223"/>
      <c r="C437" s="259" t="s">
        <v>566</v>
      </c>
      <c r="D437" s="226"/>
      <c r="E437" s="227">
        <v>0.27503</v>
      </c>
      <c r="F437" s="225"/>
      <c r="G437" s="225"/>
      <c r="H437" s="225"/>
      <c r="I437" s="225"/>
      <c r="J437" s="225"/>
      <c r="K437" s="225"/>
      <c r="L437" s="225"/>
      <c r="M437" s="225"/>
      <c r="N437" s="224"/>
      <c r="O437" s="224"/>
      <c r="P437" s="224"/>
      <c r="Q437" s="224"/>
      <c r="R437" s="225"/>
      <c r="S437" s="225"/>
      <c r="T437" s="225"/>
      <c r="U437" s="225"/>
      <c r="V437" s="225"/>
      <c r="W437" s="225"/>
      <c r="X437" s="225"/>
      <c r="Y437" s="225"/>
      <c r="Z437" s="215"/>
      <c r="AA437" s="215"/>
      <c r="AB437" s="215"/>
      <c r="AC437" s="215"/>
      <c r="AD437" s="215"/>
      <c r="AE437" s="215"/>
      <c r="AF437" s="215"/>
      <c r="AG437" s="215" t="s">
        <v>145</v>
      </c>
      <c r="AH437" s="215">
        <v>5</v>
      </c>
      <c r="AI437" s="215"/>
      <c r="AJ437" s="215"/>
      <c r="AK437" s="215"/>
      <c r="AL437" s="215"/>
      <c r="AM437" s="215"/>
      <c r="AN437" s="215"/>
      <c r="AO437" s="215"/>
      <c r="AP437" s="215"/>
      <c r="AQ437" s="215"/>
      <c r="AR437" s="215"/>
      <c r="AS437" s="215"/>
      <c r="AT437" s="215"/>
      <c r="AU437" s="215"/>
      <c r="AV437" s="215"/>
      <c r="AW437" s="215"/>
      <c r="AX437" s="215"/>
      <c r="AY437" s="215"/>
      <c r="AZ437" s="215"/>
      <c r="BA437" s="215"/>
      <c r="BB437" s="215"/>
      <c r="BC437" s="215"/>
      <c r="BD437" s="215"/>
      <c r="BE437" s="215"/>
      <c r="BF437" s="215"/>
      <c r="BG437" s="215"/>
      <c r="BH437" s="215"/>
    </row>
    <row r="438" spans="1:60" outlineLevel="3" x14ac:dyDescent="0.2">
      <c r="A438" s="222"/>
      <c r="B438" s="223"/>
      <c r="C438" s="259" t="s">
        <v>577</v>
      </c>
      <c r="D438" s="226"/>
      <c r="E438" s="227">
        <v>0.82386000000000004</v>
      </c>
      <c r="F438" s="225"/>
      <c r="G438" s="225"/>
      <c r="H438" s="225"/>
      <c r="I438" s="225"/>
      <c r="J438" s="225"/>
      <c r="K438" s="225"/>
      <c r="L438" s="225"/>
      <c r="M438" s="225"/>
      <c r="N438" s="224"/>
      <c r="O438" s="224"/>
      <c r="P438" s="224"/>
      <c r="Q438" s="224"/>
      <c r="R438" s="225"/>
      <c r="S438" s="225"/>
      <c r="T438" s="225"/>
      <c r="U438" s="225"/>
      <c r="V438" s="225"/>
      <c r="W438" s="225"/>
      <c r="X438" s="225"/>
      <c r="Y438" s="225"/>
      <c r="Z438" s="215"/>
      <c r="AA438" s="215"/>
      <c r="AB438" s="215"/>
      <c r="AC438" s="215"/>
      <c r="AD438" s="215"/>
      <c r="AE438" s="215"/>
      <c r="AF438" s="215"/>
      <c r="AG438" s="215" t="s">
        <v>145</v>
      </c>
      <c r="AH438" s="215">
        <v>7</v>
      </c>
      <c r="AI438" s="215"/>
      <c r="AJ438" s="215"/>
      <c r="AK438" s="215"/>
      <c r="AL438" s="215"/>
      <c r="AM438" s="215"/>
      <c r="AN438" s="215"/>
      <c r="AO438" s="215"/>
      <c r="AP438" s="215"/>
      <c r="AQ438" s="215"/>
      <c r="AR438" s="215"/>
      <c r="AS438" s="215"/>
      <c r="AT438" s="215"/>
      <c r="AU438" s="215"/>
      <c r="AV438" s="215"/>
      <c r="AW438" s="215"/>
      <c r="AX438" s="215"/>
      <c r="AY438" s="215"/>
      <c r="AZ438" s="215"/>
      <c r="BA438" s="215"/>
      <c r="BB438" s="215"/>
      <c r="BC438" s="215"/>
      <c r="BD438" s="215"/>
      <c r="BE438" s="215"/>
      <c r="BF438" s="215"/>
      <c r="BG438" s="215"/>
      <c r="BH438" s="215"/>
    </row>
    <row r="439" spans="1:60" outlineLevel="3" x14ac:dyDescent="0.2">
      <c r="A439" s="222"/>
      <c r="B439" s="223"/>
      <c r="C439" s="259" t="s">
        <v>578</v>
      </c>
      <c r="D439" s="226"/>
      <c r="E439" s="227">
        <v>8.5050000000000008</v>
      </c>
      <c r="F439" s="225"/>
      <c r="G439" s="225"/>
      <c r="H439" s="225"/>
      <c r="I439" s="225"/>
      <c r="J439" s="225"/>
      <c r="K439" s="225"/>
      <c r="L439" s="225"/>
      <c r="M439" s="225"/>
      <c r="N439" s="224"/>
      <c r="O439" s="224"/>
      <c r="P439" s="224"/>
      <c r="Q439" s="224"/>
      <c r="R439" s="225"/>
      <c r="S439" s="225"/>
      <c r="T439" s="225"/>
      <c r="U439" s="225"/>
      <c r="V439" s="225"/>
      <c r="W439" s="225"/>
      <c r="X439" s="225"/>
      <c r="Y439" s="225"/>
      <c r="Z439" s="215"/>
      <c r="AA439" s="215"/>
      <c r="AB439" s="215"/>
      <c r="AC439" s="215"/>
      <c r="AD439" s="215"/>
      <c r="AE439" s="215"/>
      <c r="AF439" s="215"/>
      <c r="AG439" s="215" t="s">
        <v>145</v>
      </c>
      <c r="AH439" s="215">
        <v>7</v>
      </c>
      <c r="AI439" s="215"/>
      <c r="AJ439" s="215"/>
      <c r="AK439" s="215"/>
      <c r="AL439" s="215"/>
      <c r="AM439" s="215"/>
      <c r="AN439" s="215"/>
      <c r="AO439" s="215"/>
      <c r="AP439" s="215"/>
      <c r="AQ439" s="215"/>
      <c r="AR439" s="215"/>
      <c r="AS439" s="215"/>
      <c r="AT439" s="215"/>
      <c r="AU439" s="215"/>
      <c r="AV439" s="215"/>
      <c r="AW439" s="215"/>
      <c r="AX439" s="215"/>
      <c r="AY439" s="215"/>
      <c r="AZ439" s="215"/>
      <c r="BA439" s="215"/>
      <c r="BB439" s="215"/>
      <c r="BC439" s="215"/>
      <c r="BD439" s="215"/>
      <c r="BE439" s="215"/>
      <c r="BF439" s="215"/>
      <c r="BG439" s="215"/>
      <c r="BH439" s="215"/>
    </row>
    <row r="440" spans="1:60" outlineLevel="3" x14ac:dyDescent="0.2">
      <c r="A440" s="222"/>
      <c r="B440" s="223"/>
      <c r="C440" s="259" t="s">
        <v>579</v>
      </c>
      <c r="D440" s="226"/>
      <c r="E440" s="227">
        <v>6.05</v>
      </c>
      <c r="F440" s="225"/>
      <c r="G440" s="225"/>
      <c r="H440" s="225"/>
      <c r="I440" s="225"/>
      <c r="J440" s="225"/>
      <c r="K440" s="225"/>
      <c r="L440" s="225"/>
      <c r="M440" s="225"/>
      <c r="N440" s="224"/>
      <c r="O440" s="224"/>
      <c r="P440" s="224"/>
      <c r="Q440" s="224"/>
      <c r="R440" s="225"/>
      <c r="S440" s="225"/>
      <c r="T440" s="225"/>
      <c r="U440" s="225"/>
      <c r="V440" s="225"/>
      <c r="W440" s="225"/>
      <c r="X440" s="225"/>
      <c r="Y440" s="225"/>
      <c r="Z440" s="215"/>
      <c r="AA440" s="215"/>
      <c r="AB440" s="215"/>
      <c r="AC440" s="215"/>
      <c r="AD440" s="215"/>
      <c r="AE440" s="215"/>
      <c r="AF440" s="215"/>
      <c r="AG440" s="215" t="s">
        <v>145</v>
      </c>
      <c r="AH440" s="215">
        <v>7</v>
      </c>
      <c r="AI440" s="215"/>
      <c r="AJ440" s="215"/>
      <c r="AK440" s="215"/>
      <c r="AL440" s="215"/>
      <c r="AM440" s="215"/>
      <c r="AN440" s="215"/>
      <c r="AO440" s="215"/>
      <c r="AP440" s="215"/>
      <c r="AQ440" s="215"/>
      <c r="AR440" s="215"/>
      <c r="AS440" s="215"/>
      <c r="AT440" s="215"/>
      <c r="AU440" s="215"/>
      <c r="AV440" s="215"/>
      <c r="AW440" s="215"/>
      <c r="AX440" s="215"/>
      <c r="AY440" s="215"/>
      <c r="AZ440" s="215"/>
      <c r="BA440" s="215"/>
      <c r="BB440" s="215"/>
      <c r="BC440" s="215"/>
      <c r="BD440" s="215"/>
      <c r="BE440" s="215"/>
      <c r="BF440" s="215"/>
      <c r="BG440" s="215"/>
      <c r="BH440" s="215"/>
    </row>
    <row r="441" spans="1:60" ht="22.5" outlineLevel="1" x14ac:dyDescent="0.2">
      <c r="A441" s="238">
        <v>90</v>
      </c>
      <c r="B441" s="239" t="s">
        <v>580</v>
      </c>
      <c r="C441" s="257" t="s">
        <v>581</v>
      </c>
      <c r="D441" s="240" t="s">
        <v>478</v>
      </c>
      <c r="E441" s="241">
        <v>81.909679999999994</v>
      </c>
      <c r="F441" s="242"/>
      <c r="G441" s="243">
        <f>ROUND(E441*F441,2)</f>
        <v>0</v>
      </c>
      <c r="H441" s="242"/>
      <c r="I441" s="243">
        <f>ROUND(E441*H441,2)</f>
        <v>0</v>
      </c>
      <c r="J441" s="242"/>
      <c r="K441" s="243">
        <f>ROUND(E441*J441,2)</f>
        <v>0</v>
      </c>
      <c r="L441" s="243">
        <v>21</v>
      </c>
      <c r="M441" s="243">
        <f>G441*(1+L441/100)</f>
        <v>0</v>
      </c>
      <c r="N441" s="241">
        <v>0</v>
      </c>
      <c r="O441" s="241">
        <f>ROUND(E441*N441,2)</f>
        <v>0</v>
      </c>
      <c r="P441" s="241">
        <v>0</v>
      </c>
      <c r="Q441" s="241">
        <f>ROUND(E441*P441,2)</f>
        <v>0</v>
      </c>
      <c r="R441" s="243" t="s">
        <v>446</v>
      </c>
      <c r="S441" s="243" t="s">
        <v>138</v>
      </c>
      <c r="T441" s="244" t="s">
        <v>138</v>
      </c>
      <c r="U441" s="225">
        <v>0.105</v>
      </c>
      <c r="V441" s="225">
        <f>ROUND(E441*U441,2)</f>
        <v>8.6</v>
      </c>
      <c r="W441" s="225"/>
      <c r="X441" s="225" t="s">
        <v>139</v>
      </c>
      <c r="Y441" s="225" t="s">
        <v>140</v>
      </c>
      <c r="Z441" s="215"/>
      <c r="AA441" s="215"/>
      <c r="AB441" s="215"/>
      <c r="AC441" s="215"/>
      <c r="AD441" s="215"/>
      <c r="AE441" s="215"/>
      <c r="AF441" s="215"/>
      <c r="AG441" s="215" t="s">
        <v>141</v>
      </c>
      <c r="AH441" s="215"/>
      <c r="AI441" s="215"/>
      <c r="AJ441" s="215"/>
      <c r="AK441" s="215"/>
      <c r="AL441" s="215"/>
      <c r="AM441" s="215"/>
      <c r="AN441" s="215"/>
      <c r="AO441" s="215"/>
      <c r="AP441" s="215"/>
      <c r="AQ441" s="215"/>
      <c r="AR441" s="215"/>
      <c r="AS441" s="215"/>
      <c r="AT441" s="215"/>
      <c r="AU441" s="215"/>
      <c r="AV441" s="215"/>
      <c r="AW441" s="215"/>
      <c r="AX441" s="215"/>
      <c r="AY441" s="215"/>
      <c r="AZ441" s="215"/>
      <c r="BA441" s="215"/>
      <c r="BB441" s="215"/>
      <c r="BC441" s="215"/>
      <c r="BD441" s="215"/>
      <c r="BE441" s="215"/>
      <c r="BF441" s="215"/>
      <c r="BG441" s="215"/>
      <c r="BH441" s="215"/>
    </row>
    <row r="442" spans="1:60" outlineLevel="2" x14ac:dyDescent="0.2">
      <c r="A442" s="222"/>
      <c r="B442" s="223"/>
      <c r="C442" s="259" t="s">
        <v>582</v>
      </c>
      <c r="D442" s="226"/>
      <c r="E442" s="227">
        <v>81.909679999999994</v>
      </c>
      <c r="F442" s="225"/>
      <c r="G442" s="225"/>
      <c r="H442" s="225"/>
      <c r="I442" s="225"/>
      <c r="J442" s="225"/>
      <c r="K442" s="225"/>
      <c r="L442" s="225"/>
      <c r="M442" s="225"/>
      <c r="N442" s="224"/>
      <c r="O442" s="224"/>
      <c r="P442" s="224"/>
      <c r="Q442" s="224"/>
      <c r="R442" s="225"/>
      <c r="S442" s="225"/>
      <c r="T442" s="225"/>
      <c r="U442" s="225"/>
      <c r="V442" s="225"/>
      <c r="W442" s="225"/>
      <c r="X442" s="225"/>
      <c r="Y442" s="225"/>
      <c r="Z442" s="215"/>
      <c r="AA442" s="215"/>
      <c r="AB442" s="215"/>
      <c r="AC442" s="215"/>
      <c r="AD442" s="215"/>
      <c r="AE442" s="215"/>
      <c r="AF442" s="215"/>
      <c r="AG442" s="215" t="s">
        <v>145</v>
      </c>
      <c r="AH442" s="215">
        <v>5</v>
      </c>
      <c r="AI442" s="215"/>
      <c r="AJ442" s="215"/>
      <c r="AK442" s="215"/>
      <c r="AL442" s="215"/>
      <c r="AM442" s="215"/>
      <c r="AN442" s="215"/>
      <c r="AO442" s="215"/>
      <c r="AP442" s="215"/>
      <c r="AQ442" s="215"/>
      <c r="AR442" s="215"/>
      <c r="AS442" s="215"/>
      <c r="AT442" s="215"/>
      <c r="AU442" s="215"/>
      <c r="AV442" s="215"/>
      <c r="AW442" s="215"/>
      <c r="AX442" s="215"/>
      <c r="AY442" s="215"/>
      <c r="AZ442" s="215"/>
      <c r="BA442" s="215"/>
      <c r="BB442" s="215"/>
      <c r="BC442" s="215"/>
      <c r="BD442" s="215"/>
      <c r="BE442" s="215"/>
      <c r="BF442" s="215"/>
      <c r="BG442" s="215"/>
      <c r="BH442" s="215"/>
    </row>
    <row r="443" spans="1:60" outlineLevel="1" x14ac:dyDescent="0.2">
      <c r="A443" s="238">
        <v>91</v>
      </c>
      <c r="B443" s="239" t="s">
        <v>583</v>
      </c>
      <c r="C443" s="257" t="s">
        <v>584</v>
      </c>
      <c r="D443" s="240" t="s">
        <v>478</v>
      </c>
      <c r="E443" s="241">
        <v>25.30095</v>
      </c>
      <c r="F443" s="242"/>
      <c r="G443" s="243">
        <f>ROUND(E443*F443,2)</f>
        <v>0</v>
      </c>
      <c r="H443" s="242"/>
      <c r="I443" s="243">
        <f>ROUND(E443*H443,2)</f>
        <v>0</v>
      </c>
      <c r="J443" s="242"/>
      <c r="K443" s="243">
        <f>ROUND(E443*J443,2)</f>
        <v>0</v>
      </c>
      <c r="L443" s="243">
        <v>21</v>
      </c>
      <c r="M443" s="243">
        <f>G443*(1+L443/100)</f>
        <v>0</v>
      </c>
      <c r="N443" s="241">
        <v>0</v>
      </c>
      <c r="O443" s="241">
        <f>ROUND(E443*N443,2)</f>
        <v>0</v>
      </c>
      <c r="P443" s="241">
        <v>0</v>
      </c>
      <c r="Q443" s="241">
        <f>ROUND(E443*P443,2)</f>
        <v>0</v>
      </c>
      <c r="R443" s="243" t="s">
        <v>446</v>
      </c>
      <c r="S443" s="243" t="s">
        <v>138</v>
      </c>
      <c r="T443" s="244" t="s">
        <v>138</v>
      </c>
      <c r="U443" s="225">
        <v>0</v>
      </c>
      <c r="V443" s="225">
        <f>ROUND(E443*U443,2)</f>
        <v>0</v>
      </c>
      <c r="W443" s="225"/>
      <c r="X443" s="225" t="s">
        <v>139</v>
      </c>
      <c r="Y443" s="225" t="s">
        <v>140</v>
      </c>
      <c r="Z443" s="215"/>
      <c r="AA443" s="215"/>
      <c r="AB443" s="215"/>
      <c r="AC443" s="215"/>
      <c r="AD443" s="215"/>
      <c r="AE443" s="215"/>
      <c r="AF443" s="215"/>
      <c r="AG443" s="215" t="s">
        <v>141</v>
      </c>
      <c r="AH443" s="215"/>
      <c r="AI443" s="215"/>
      <c r="AJ443" s="215"/>
      <c r="AK443" s="215"/>
      <c r="AL443" s="215"/>
      <c r="AM443" s="215"/>
      <c r="AN443" s="215"/>
      <c r="AO443" s="215"/>
      <c r="AP443" s="215"/>
      <c r="AQ443" s="215"/>
      <c r="AR443" s="215"/>
      <c r="AS443" s="215"/>
      <c r="AT443" s="215"/>
      <c r="AU443" s="215"/>
      <c r="AV443" s="215"/>
      <c r="AW443" s="215"/>
      <c r="AX443" s="215"/>
      <c r="AY443" s="215"/>
      <c r="AZ443" s="215"/>
      <c r="BA443" s="215"/>
      <c r="BB443" s="215"/>
      <c r="BC443" s="215"/>
      <c r="BD443" s="215"/>
      <c r="BE443" s="215"/>
      <c r="BF443" s="215"/>
      <c r="BG443" s="215"/>
      <c r="BH443" s="215"/>
    </row>
    <row r="444" spans="1:60" outlineLevel="2" x14ac:dyDescent="0.2">
      <c r="A444" s="222"/>
      <c r="B444" s="223"/>
      <c r="C444" s="261" t="s">
        <v>585</v>
      </c>
      <c r="D444" s="248"/>
      <c r="E444" s="248"/>
      <c r="F444" s="248"/>
      <c r="G444" s="248"/>
      <c r="H444" s="225"/>
      <c r="I444" s="225"/>
      <c r="J444" s="225"/>
      <c r="K444" s="225"/>
      <c r="L444" s="225"/>
      <c r="M444" s="225"/>
      <c r="N444" s="224"/>
      <c r="O444" s="224"/>
      <c r="P444" s="224"/>
      <c r="Q444" s="224"/>
      <c r="R444" s="225"/>
      <c r="S444" s="225"/>
      <c r="T444" s="225"/>
      <c r="U444" s="225"/>
      <c r="V444" s="225"/>
      <c r="W444" s="225"/>
      <c r="X444" s="225"/>
      <c r="Y444" s="225"/>
      <c r="Z444" s="215"/>
      <c r="AA444" s="215"/>
      <c r="AB444" s="215"/>
      <c r="AC444" s="215"/>
      <c r="AD444" s="215"/>
      <c r="AE444" s="215"/>
      <c r="AF444" s="215"/>
      <c r="AG444" s="215" t="s">
        <v>193</v>
      </c>
      <c r="AH444" s="215"/>
      <c r="AI444" s="215"/>
      <c r="AJ444" s="215"/>
      <c r="AK444" s="215"/>
      <c r="AL444" s="215"/>
      <c r="AM444" s="215"/>
      <c r="AN444" s="215"/>
      <c r="AO444" s="215"/>
      <c r="AP444" s="215"/>
      <c r="AQ444" s="215"/>
      <c r="AR444" s="215"/>
      <c r="AS444" s="215"/>
      <c r="AT444" s="215"/>
      <c r="AU444" s="215"/>
      <c r="AV444" s="215"/>
      <c r="AW444" s="215"/>
      <c r="AX444" s="215"/>
      <c r="AY444" s="215"/>
      <c r="AZ444" s="215"/>
      <c r="BA444" s="215"/>
      <c r="BB444" s="215"/>
      <c r="BC444" s="215"/>
      <c r="BD444" s="215"/>
      <c r="BE444" s="215"/>
      <c r="BF444" s="215"/>
      <c r="BG444" s="215"/>
      <c r="BH444" s="215"/>
    </row>
    <row r="445" spans="1:60" outlineLevel="2" x14ac:dyDescent="0.2">
      <c r="A445" s="222"/>
      <c r="B445" s="223"/>
      <c r="C445" s="259" t="s">
        <v>586</v>
      </c>
      <c r="D445" s="226"/>
      <c r="E445" s="227">
        <v>3.49E-3</v>
      </c>
      <c r="F445" s="225"/>
      <c r="G445" s="225"/>
      <c r="H445" s="225"/>
      <c r="I445" s="225"/>
      <c r="J445" s="225"/>
      <c r="K445" s="225"/>
      <c r="L445" s="225"/>
      <c r="M445" s="225"/>
      <c r="N445" s="224"/>
      <c r="O445" s="224"/>
      <c r="P445" s="224"/>
      <c r="Q445" s="224"/>
      <c r="R445" s="225"/>
      <c r="S445" s="225"/>
      <c r="T445" s="225"/>
      <c r="U445" s="225"/>
      <c r="V445" s="225"/>
      <c r="W445" s="225"/>
      <c r="X445" s="225"/>
      <c r="Y445" s="225"/>
      <c r="Z445" s="215"/>
      <c r="AA445" s="215"/>
      <c r="AB445" s="215"/>
      <c r="AC445" s="215"/>
      <c r="AD445" s="215"/>
      <c r="AE445" s="215"/>
      <c r="AF445" s="215"/>
      <c r="AG445" s="215" t="s">
        <v>145</v>
      </c>
      <c r="AH445" s="215">
        <v>7</v>
      </c>
      <c r="AI445" s="215"/>
      <c r="AJ445" s="215"/>
      <c r="AK445" s="215"/>
      <c r="AL445" s="215"/>
      <c r="AM445" s="215"/>
      <c r="AN445" s="215"/>
      <c r="AO445" s="215"/>
      <c r="AP445" s="215"/>
      <c r="AQ445" s="215"/>
      <c r="AR445" s="215"/>
      <c r="AS445" s="215"/>
      <c r="AT445" s="215"/>
      <c r="AU445" s="215"/>
      <c r="AV445" s="215"/>
      <c r="AW445" s="215"/>
      <c r="AX445" s="215"/>
      <c r="AY445" s="215"/>
      <c r="AZ445" s="215"/>
      <c r="BA445" s="215"/>
      <c r="BB445" s="215"/>
      <c r="BC445" s="215"/>
      <c r="BD445" s="215"/>
      <c r="BE445" s="215"/>
      <c r="BF445" s="215"/>
      <c r="BG445" s="215"/>
      <c r="BH445" s="215"/>
    </row>
    <row r="446" spans="1:60" outlineLevel="3" x14ac:dyDescent="0.2">
      <c r="A446" s="222"/>
      <c r="B446" s="223"/>
      <c r="C446" s="259" t="s">
        <v>587</v>
      </c>
      <c r="D446" s="226"/>
      <c r="E446" s="227">
        <v>2.5159999999999998E-2</v>
      </c>
      <c r="F446" s="225"/>
      <c r="G446" s="225"/>
      <c r="H446" s="225"/>
      <c r="I446" s="225"/>
      <c r="J446" s="225"/>
      <c r="K446" s="225"/>
      <c r="L446" s="225"/>
      <c r="M446" s="225"/>
      <c r="N446" s="224"/>
      <c r="O446" s="224"/>
      <c r="P446" s="224"/>
      <c r="Q446" s="224"/>
      <c r="R446" s="225"/>
      <c r="S446" s="225"/>
      <c r="T446" s="225"/>
      <c r="U446" s="225"/>
      <c r="V446" s="225"/>
      <c r="W446" s="225"/>
      <c r="X446" s="225"/>
      <c r="Y446" s="225"/>
      <c r="Z446" s="215"/>
      <c r="AA446" s="215"/>
      <c r="AB446" s="215"/>
      <c r="AC446" s="215"/>
      <c r="AD446" s="215"/>
      <c r="AE446" s="215"/>
      <c r="AF446" s="215"/>
      <c r="AG446" s="215" t="s">
        <v>145</v>
      </c>
      <c r="AH446" s="215">
        <v>7</v>
      </c>
      <c r="AI446" s="215"/>
      <c r="AJ446" s="215"/>
      <c r="AK446" s="215"/>
      <c r="AL446" s="215"/>
      <c r="AM446" s="215"/>
      <c r="AN446" s="215"/>
      <c r="AO446" s="215"/>
      <c r="AP446" s="215"/>
      <c r="AQ446" s="215"/>
      <c r="AR446" s="215"/>
      <c r="AS446" s="215"/>
      <c r="AT446" s="215"/>
      <c r="AU446" s="215"/>
      <c r="AV446" s="215"/>
      <c r="AW446" s="215"/>
      <c r="AX446" s="215"/>
      <c r="AY446" s="215"/>
      <c r="AZ446" s="215"/>
      <c r="BA446" s="215"/>
      <c r="BB446" s="215"/>
      <c r="BC446" s="215"/>
      <c r="BD446" s="215"/>
      <c r="BE446" s="215"/>
      <c r="BF446" s="215"/>
      <c r="BG446" s="215"/>
      <c r="BH446" s="215"/>
    </row>
    <row r="447" spans="1:60" outlineLevel="3" x14ac:dyDescent="0.2">
      <c r="A447" s="222"/>
      <c r="B447" s="223"/>
      <c r="C447" s="259" t="s">
        <v>588</v>
      </c>
      <c r="D447" s="226"/>
      <c r="E447" s="227">
        <v>3.9940000000000003E-2</v>
      </c>
      <c r="F447" s="225"/>
      <c r="G447" s="225"/>
      <c r="H447" s="225"/>
      <c r="I447" s="225"/>
      <c r="J447" s="225"/>
      <c r="K447" s="225"/>
      <c r="L447" s="225"/>
      <c r="M447" s="225"/>
      <c r="N447" s="224"/>
      <c r="O447" s="224"/>
      <c r="P447" s="224"/>
      <c r="Q447" s="224"/>
      <c r="R447" s="225"/>
      <c r="S447" s="225"/>
      <c r="T447" s="225"/>
      <c r="U447" s="225"/>
      <c r="V447" s="225"/>
      <c r="W447" s="225"/>
      <c r="X447" s="225"/>
      <c r="Y447" s="225"/>
      <c r="Z447" s="215"/>
      <c r="AA447" s="215"/>
      <c r="AB447" s="215"/>
      <c r="AC447" s="215"/>
      <c r="AD447" s="215"/>
      <c r="AE447" s="215"/>
      <c r="AF447" s="215"/>
      <c r="AG447" s="215" t="s">
        <v>145</v>
      </c>
      <c r="AH447" s="215">
        <v>7</v>
      </c>
      <c r="AI447" s="215"/>
      <c r="AJ447" s="215"/>
      <c r="AK447" s="215"/>
      <c r="AL447" s="215"/>
      <c r="AM447" s="215"/>
      <c r="AN447" s="215"/>
      <c r="AO447" s="215"/>
      <c r="AP447" s="215"/>
      <c r="AQ447" s="215"/>
      <c r="AR447" s="215"/>
      <c r="AS447" s="215"/>
      <c r="AT447" s="215"/>
      <c r="AU447" s="215"/>
      <c r="AV447" s="215"/>
      <c r="AW447" s="215"/>
      <c r="AX447" s="215"/>
      <c r="AY447" s="215"/>
      <c r="AZ447" s="215"/>
      <c r="BA447" s="215"/>
      <c r="BB447" s="215"/>
      <c r="BC447" s="215"/>
      <c r="BD447" s="215"/>
      <c r="BE447" s="215"/>
      <c r="BF447" s="215"/>
      <c r="BG447" s="215"/>
      <c r="BH447" s="215"/>
    </row>
    <row r="448" spans="1:60" outlineLevel="3" x14ac:dyDescent="0.2">
      <c r="A448" s="222"/>
      <c r="B448" s="223"/>
      <c r="C448" s="259" t="s">
        <v>589</v>
      </c>
      <c r="D448" s="226"/>
      <c r="E448" s="227">
        <v>0.1048</v>
      </c>
      <c r="F448" s="225"/>
      <c r="G448" s="225"/>
      <c r="H448" s="225"/>
      <c r="I448" s="225"/>
      <c r="J448" s="225"/>
      <c r="K448" s="225"/>
      <c r="L448" s="225"/>
      <c r="M448" s="225"/>
      <c r="N448" s="224"/>
      <c r="O448" s="224"/>
      <c r="P448" s="224"/>
      <c r="Q448" s="224"/>
      <c r="R448" s="225"/>
      <c r="S448" s="225"/>
      <c r="T448" s="225"/>
      <c r="U448" s="225"/>
      <c r="V448" s="225"/>
      <c r="W448" s="225"/>
      <c r="X448" s="225"/>
      <c r="Y448" s="225"/>
      <c r="Z448" s="215"/>
      <c r="AA448" s="215"/>
      <c r="AB448" s="215"/>
      <c r="AC448" s="215"/>
      <c r="AD448" s="215"/>
      <c r="AE448" s="215"/>
      <c r="AF448" s="215"/>
      <c r="AG448" s="215" t="s">
        <v>145</v>
      </c>
      <c r="AH448" s="215">
        <v>7</v>
      </c>
      <c r="AI448" s="215"/>
      <c r="AJ448" s="215"/>
      <c r="AK448" s="215"/>
      <c r="AL448" s="215"/>
      <c r="AM448" s="215"/>
      <c r="AN448" s="215"/>
      <c r="AO448" s="215"/>
      <c r="AP448" s="215"/>
      <c r="AQ448" s="215"/>
      <c r="AR448" s="215"/>
      <c r="AS448" s="215"/>
      <c r="AT448" s="215"/>
      <c r="AU448" s="215"/>
      <c r="AV448" s="215"/>
      <c r="AW448" s="215"/>
      <c r="AX448" s="215"/>
      <c r="AY448" s="215"/>
      <c r="AZ448" s="215"/>
      <c r="BA448" s="215"/>
      <c r="BB448" s="215"/>
      <c r="BC448" s="215"/>
      <c r="BD448" s="215"/>
      <c r="BE448" s="215"/>
      <c r="BF448" s="215"/>
      <c r="BG448" s="215"/>
      <c r="BH448" s="215"/>
    </row>
    <row r="449" spans="1:60" outlineLevel="3" x14ac:dyDescent="0.2">
      <c r="A449" s="222"/>
      <c r="B449" s="223"/>
      <c r="C449" s="259" t="s">
        <v>590</v>
      </c>
      <c r="D449" s="226"/>
      <c r="E449" s="227">
        <v>0.84709000000000001</v>
      </c>
      <c r="F449" s="225"/>
      <c r="G449" s="225"/>
      <c r="H449" s="225"/>
      <c r="I449" s="225"/>
      <c r="J449" s="225"/>
      <c r="K449" s="225"/>
      <c r="L449" s="225"/>
      <c r="M449" s="225"/>
      <c r="N449" s="224"/>
      <c r="O449" s="224"/>
      <c r="P449" s="224"/>
      <c r="Q449" s="224"/>
      <c r="R449" s="225"/>
      <c r="S449" s="225"/>
      <c r="T449" s="225"/>
      <c r="U449" s="225"/>
      <c r="V449" s="225"/>
      <c r="W449" s="225"/>
      <c r="X449" s="225"/>
      <c r="Y449" s="225"/>
      <c r="Z449" s="215"/>
      <c r="AA449" s="215"/>
      <c r="AB449" s="215"/>
      <c r="AC449" s="215"/>
      <c r="AD449" s="215"/>
      <c r="AE449" s="215"/>
      <c r="AF449" s="215"/>
      <c r="AG449" s="215" t="s">
        <v>145</v>
      </c>
      <c r="AH449" s="215">
        <v>7</v>
      </c>
      <c r="AI449" s="215"/>
      <c r="AJ449" s="215"/>
      <c r="AK449" s="215"/>
      <c r="AL449" s="215"/>
      <c r="AM449" s="215"/>
      <c r="AN449" s="215"/>
      <c r="AO449" s="215"/>
      <c r="AP449" s="215"/>
      <c r="AQ449" s="215"/>
      <c r="AR449" s="215"/>
      <c r="AS449" s="215"/>
      <c r="AT449" s="215"/>
      <c r="AU449" s="215"/>
      <c r="AV449" s="215"/>
      <c r="AW449" s="215"/>
      <c r="AX449" s="215"/>
      <c r="AY449" s="215"/>
      <c r="AZ449" s="215"/>
      <c r="BA449" s="215"/>
      <c r="BB449" s="215"/>
      <c r="BC449" s="215"/>
      <c r="BD449" s="215"/>
      <c r="BE449" s="215"/>
      <c r="BF449" s="215"/>
      <c r="BG449" s="215"/>
      <c r="BH449" s="215"/>
    </row>
    <row r="450" spans="1:60" outlineLevel="3" x14ac:dyDescent="0.2">
      <c r="A450" s="222"/>
      <c r="B450" s="223"/>
      <c r="C450" s="259" t="s">
        <v>591</v>
      </c>
      <c r="D450" s="226"/>
      <c r="E450" s="227">
        <v>12.84773</v>
      </c>
      <c r="F450" s="225"/>
      <c r="G450" s="225"/>
      <c r="H450" s="225"/>
      <c r="I450" s="225"/>
      <c r="J450" s="225"/>
      <c r="K450" s="225"/>
      <c r="L450" s="225"/>
      <c r="M450" s="225"/>
      <c r="N450" s="224"/>
      <c r="O450" s="224"/>
      <c r="P450" s="224"/>
      <c r="Q450" s="224"/>
      <c r="R450" s="225"/>
      <c r="S450" s="225"/>
      <c r="T450" s="225"/>
      <c r="U450" s="225"/>
      <c r="V450" s="225"/>
      <c r="W450" s="225"/>
      <c r="X450" s="225"/>
      <c r="Y450" s="225"/>
      <c r="Z450" s="215"/>
      <c r="AA450" s="215"/>
      <c r="AB450" s="215"/>
      <c r="AC450" s="215"/>
      <c r="AD450" s="215"/>
      <c r="AE450" s="215"/>
      <c r="AF450" s="215"/>
      <c r="AG450" s="215" t="s">
        <v>145</v>
      </c>
      <c r="AH450" s="215">
        <v>7</v>
      </c>
      <c r="AI450" s="215"/>
      <c r="AJ450" s="215"/>
      <c r="AK450" s="215"/>
      <c r="AL450" s="215"/>
      <c r="AM450" s="215"/>
      <c r="AN450" s="215"/>
      <c r="AO450" s="215"/>
      <c r="AP450" s="215"/>
      <c r="AQ450" s="215"/>
      <c r="AR450" s="215"/>
      <c r="AS450" s="215"/>
      <c r="AT450" s="215"/>
      <c r="AU450" s="215"/>
      <c r="AV450" s="215"/>
      <c r="AW450" s="215"/>
      <c r="AX450" s="215"/>
      <c r="AY450" s="215"/>
      <c r="AZ450" s="215"/>
      <c r="BA450" s="215"/>
      <c r="BB450" s="215"/>
      <c r="BC450" s="215"/>
      <c r="BD450" s="215"/>
      <c r="BE450" s="215"/>
      <c r="BF450" s="215"/>
      <c r="BG450" s="215"/>
      <c r="BH450" s="215"/>
    </row>
    <row r="451" spans="1:60" outlineLevel="3" x14ac:dyDescent="0.2">
      <c r="A451" s="222"/>
      <c r="B451" s="223"/>
      <c r="C451" s="259" t="s">
        <v>592</v>
      </c>
      <c r="D451" s="226"/>
      <c r="E451" s="227">
        <v>0.75038000000000005</v>
      </c>
      <c r="F451" s="225"/>
      <c r="G451" s="225"/>
      <c r="H451" s="225"/>
      <c r="I451" s="225"/>
      <c r="J451" s="225"/>
      <c r="K451" s="225"/>
      <c r="L451" s="225"/>
      <c r="M451" s="225"/>
      <c r="N451" s="224"/>
      <c r="O451" s="224"/>
      <c r="P451" s="224"/>
      <c r="Q451" s="224"/>
      <c r="R451" s="225"/>
      <c r="S451" s="225"/>
      <c r="T451" s="225"/>
      <c r="U451" s="225"/>
      <c r="V451" s="225"/>
      <c r="W451" s="225"/>
      <c r="X451" s="225"/>
      <c r="Y451" s="225"/>
      <c r="Z451" s="215"/>
      <c r="AA451" s="215"/>
      <c r="AB451" s="215"/>
      <c r="AC451" s="215"/>
      <c r="AD451" s="215"/>
      <c r="AE451" s="215"/>
      <c r="AF451" s="215"/>
      <c r="AG451" s="215" t="s">
        <v>145</v>
      </c>
      <c r="AH451" s="215">
        <v>7</v>
      </c>
      <c r="AI451" s="215"/>
      <c r="AJ451" s="215"/>
      <c r="AK451" s="215"/>
      <c r="AL451" s="215"/>
      <c r="AM451" s="215"/>
      <c r="AN451" s="215"/>
      <c r="AO451" s="215"/>
      <c r="AP451" s="215"/>
      <c r="AQ451" s="215"/>
      <c r="AR451" s="215"/>
      <c r="AS451" s="215"/>
      <c r="AT451" s="215"/>
      <c r="AU451" s="215"/>
      <c r="AV451" s="215"/>
      <c r="AW451" s="215"/>
      <c r="AX451" s="215"/>
      <c r="AY451" s="215"/>
      <c r="AZ451" s="215"/>
      <c r="BA451" s="215"/>
      <c r="BB451" s="215"/>
      <c r="BC451" s="215"/>
      <c r="BD451" s="215"/>
      <c r="BE451" s="215"/>
      <c r="BF451" s="215"/>
      <c r="BG451" s="215"/>
      <c r="BH451" s="215"/>
    </row>
    <row r="452" spans="1:60" outlineLevel="3" x14ac:dyDescent="0.2">
      <c r="A452" s="222"/>
      <c r="B452" s="223"/>
      <c r="C452" s="259" t="s">
        <v>593</v>
      </c>
      <c r="D452" s="226"/>
      <c r="E452" s="227">
        <v>10.68235</v>
      </c>
      <c r="F452" s="225"/>
      <c r="G452" s="225"/>
      <c r="H452" s="225"/>
      <c r="I452" s="225"/>
      <c r="J452" s="225"/>
      <c r="K452" s="225"/>
      <c r="L452" s="225"/>
      <c r="M452" s="225"/>
      <c r="N452" s="224"/>
      <c r="O452" s="224"/>
      <c r="P452" s="224"/>
      <c r="Q452" s="224"/>
      <c r="R452" s="225"/>
      <c r="S452" s="225"/>
      <c r="T452" s="225"/>
      <c r="U452" s="225"/>
      <c r="V452" s="225"/>
      <c r="W452" s="225"/>
      <c r="X452" s="225"/>
      <c r="Y452" s="225"/>
      <c r="Z452" s="215"/>
      <c r="AA452" s="215"/>
      <c r="AB452" s="215"/>
      <c r="AC452" s="215"/>
      <c r="AD452" s="215"/>
      <c r="AE452" s="215"/>
      <c r="AF452" s="215"/>
      <c r="AG452" s="215" t="s">
        <v>145</v>
      </c>
      <c r="AH452" s="215">
        <v>7</v>
      </c>
      <c r="AI452" s="215"/>
      <c r="AJ452" s="215"/>
      <c r="AK452" s="215"/>
      <c r="AL452" s="215"/>
      <c r="AM452" s="215"/>
      <c r="AN452" s="215"/>
      <c r="AO452" s="215"/>
      <c r="AP452" s="215"/>
      <c r="AQ452" s="215"/>
      <c r="AR452" s="215"/>
      <c r="AS452" s="215"/>
      <c r="AT452" s="215"/>
      <c r="AU452" s="215"/>
      <c r="AV452" s="215"/>
      <c r="AW452" s="215"/>
      <c r="AX452" s="215"/>
      <c r="AY452" s="215"/>
      <c r="AZ452" s="215"/>
      <c r="BA452" s="215"/>
      <c r="BB452" s="215"/>
      <c r="BC452" s="215"/>
      <c r="BD452" s="215"/>
      <c r="BE452" s="215"/>
      <c r="BF452" s="215"/>
      <c r="BG452" s="215"/>
      <c r="BH452" s="215"/>
    </row>
    <row r="453" spans="1:60" outlineLevel="1" x14ac:dyDescent="0.2">
      <c r="A453" s="238">
        <v>92</v>
      </c>
      <c r="B453" s="239" t="s">
        <v>594</v>
      </c>
      <c r="C453" s="257" t="s">
        <v>595</v>
      </c>
      <c r="D453" s="240" t="s">
        <v>478</v>
      </c>
      <c r="E453" s="241">
        <v>0.27503</v>
      </c>
      <c r="F453" s="242"/>
      <c r="G453" s="243">
        <f>ROUND(E453*F453,2)</f>
        <v>0</v>
      </c>
      <c r="H453" s="242"/>
      <c r="I453" s="243">
        <f>ROUND(E453*H453,2)</f>
        <v>0</v>
      </c>
      <c r="J453" s="242"/>
      <c r="K453" s="243">
        <f>ROUND(E453*J453,2)</f>
        <v>0</v>
      </c>
      <c r="L453" s="243">
        <v>21</v>
      </c>
      <c r="M453" s="243">
        <f>G453*(1+L453/100)</f>
        <v>0</v>
      </c>
      <c r="N453" s="241">
        <v>0</v>
      </c>
      <c r="O453" s="241">
        <f>ROUND(E453*N453,2)</f>
        <v>0</v>
      </c>
      <c r="P453" s="241">
        <v>0</v>
      </c>
      <c r="Q453" s="241">
        <f>ROUND(E453*P453,2)</f>
        <v>0</v>
      </c>
      <c r="R453" s="243" t="s">
        <v>446</v>
      </c>
      <c r="S453" s="243" t="s">
        <v>138</v>
      </c>
      <c r="T453" s="244" t="s">
        <v>138</v>
      </c>
      <c r="U453" s="225">
        <v>0</v>
      </c>
      <c r="V453" s="225">
        <f>ROUND(E453*U453,2)</f>
        <v>0</v>
      </c>
      <c r="W453" s="225"/>
      <c r="X453" s="225" t="s">
        <v>139</v>
      </c>
      <c r="Y453" s="225" t="s">
        <v>140</v>
      </c>
      <c r="Z453" s="215"/>
      <c r="AA453" s="215"/>
      <c r="AB453" s="215"/>
      <c r="AC453" s="215"/>
      <c r="AD453" s="215"/>
      <c r="AE453" s="215"/>
      <c r="AF453" s="215"/>
      <c r="AG453" s="215" t="s">
        <v>141</v>
      </c>
      <c r="AH453" s="215"/>
      <c r="AI453" s="215"/>
      <c r="AJ453" s="215"/>
      <c r="AK453" s="215"/>
      <c r="AL453" s="215"/>
      <c r="AM453" s="215"/>
      <c r="AN453" s="215"/>
      <c r="AO453" s="215"/>
      <c r="AP453" s="215"/>
      <c r="AQ453" s="215"/>
      <c r="AR453" s="215"/>
      <c r="AS453" s="215"/>
      <c r="AT453" s="215"/>
      <c r="AU453" s="215"/>
      <c r="AV453" s="215"/>
      <c r="AW453" s="215"/>
      <c r="AX453" s="215"/>
      <c r="AY453" s="215"/>
      <c r="AZ453" s="215"/>
      <c r="BA453" s="215"/>
      <c r="BB453" s="215"/>
      <c r="BC453" s="215"/>
      <c r="BD453" s="215"/>
      <c r="BE453" s="215"/>
      <c r="BF453" s="215"/>
      <c r="BG453" s="215"/>
      <c r="BH453" s="215"/>
    </row>
    <row r="454" spans="1:60" outlineLevel="2" x14ac:dyDescent="0.2">
      <c r="A454" s="222"/>
      <c r="B454" s="223"/>
      <c r="C454" s="261" t="s">
        <v>596</v>
      </c>
      <c r="D454" s="248"/>
      <c r="E454" s="248"/>
      <c r="F454" s="248"/>
      <c r="G454" s="248"/>
      <c r="H454" s="225"/>
      <c r="I454" s="225"/>
      <c r="J454" s="225"/>
      <c r="K454" s="225"/>
      <c r="L454" s="225"/>
      <c r="M454" s="225"/>
      <c r="N454" s="224"/>
      <c r="O454" s="224"/>
      <c r="P454" s="224"/>
      <c r="Q454" s="224"/>
      <c r="R454" s="225"/>
      <c r="S454" s="225"/>
      <c r="T454" s="225"/>
      <c r="U454" s="225"/>
      <c r="V454" s="225"/>
      <c r="W454" s="225"/>
      <c r="X454" s="225"/>
      <c r="Y454" s="225"/>
      <c r="Z454" s="215"/>
      <c r="AA454" s="215"/>
      <c r="AB454" s="215"/>
      <c r="AC454" s="215"/>
      <c r="AD454" s="215"/>
      <c r="AE454" s="215"/>
      <c r="AF454" s="215"/>
      <c r="AG454" s="215" t="s">
        <v>193</v>
      </c>
      <c r="AH454" s="215"/>
      <c r="AI454" s="215"/>
      <c r="AJ454" s="215"/>
      <c r="AK454" s="215"/>
      <c r="AL454" s="215"/>
      <c r="AM454" s="215"/>
      <c r="AN454" s="215"/>
      <c r="AO454" s="215"/>
      <c r="AP454" s="215"/>
      <c r="AQ454" s="215"/>
      <c r="AR454" s="215"/>
      <c r="AS454" s="215"/>
      <c r="AT454" s="215"/>
      <c r="AU454" s="215"/>
      <c r="AV454" s="215"/>
      <c r="AW454" s="215"/>
      <c r="AX454" s="215"/>
      <c r="AY454" s="215"/>
      <c r="AZ454" s="215"/>
      <c r="BA454" s="215"/>
      <c r="BB454" s="215"/>
      <c r="BC454" s="215"/>
      <c r="BD454" s="215"/>
      <c r="BE454" s="215"/>
      <c r="BF454" s="215"/>
      <c r="BG454" s="215"/>
      <c r="BH454" s="215"/>
    </row>
    <row r="455" spans="1:60" outlineLevel="2" x14ac:dyDescent="0.2">
      <c r="A455" s="222"/>
      <c r="B455" s="223"/>
      <c r="C455" s="259" t="s">
        <v>597</v>
      </c>
      <c r="D455" s="226"/>
      <c r="E455" s="227">
        <v>0.27503</v>
      </c>
      <c r="F455" s="225"/>
      <c r="G455" s="225"/>
      <c r="H455" s="225"/>
      <c r="I455" s="225"/>
      <c r="J455" s="225"/>
      <c r="K455" s="225"/>
      <c r="L455" s="225"/>
      <c r="M455" s="225"/>
      <c r="N455" s="224"/>
      <c r="O455" s="224"/>
      <c r="P455" s="224"/>
      <c r="Q455" s="224"/>
      <c r="R455" s="225"/>
      <c r="S455" s="225"/>
      <c r="T455" s="225"/>
      <c r="U455" s="225"/>
      <c r="V455" s="225"/>
      <c r="W455" s="225"/>
      <c r="X455" s="225"/>
      <c r="Y455" s="225"/>
      <c r="Z455" s="215"/>
      <c r="AA455" s="215"/>
      <c r="AB455" s="215"/>
      <c r="AC455" s="215"/>
      <c r="AD455" s="215"/>
      <c r="AE455" s="215"/>
      <c r="AF455" s="215"/>
      <c r="AG455" s="215" t="s">
        <v>145</v>
      </c>
      <c r="AH455" s="215">
        <v>7</v>
      </c>
      <c r="AI455" s="215"/>
      <c r="AJ455" s="215"/>
      <c r="AK455" s="215"/>
      <c r="AL455" s="215"/>
      <c r="AM455" s="215"/>
      <c r="AN455" s="215"/>
      <c r="AO455" s="215"/>
      <c r="AP455" s="215"/>
      <c r="AQ455" s="215"/>
      <c r="AR455" s="215"/>
      <c r="AS455" s="215"/>
      <c r="AT455" s="215"/>
      <c r="AU455" s="215"/>
      <c r="AV455" s="215"/>
      <c r="AW455" s="215"/>
      <c r="AX455" s="215"/>
      <c r="AY455" s="215"/>
      <c r="AZ455" s="215"/>
      <c r="BA455" s="215"/>
      <c r="BB455" s="215"/>
      <c r="BC455" s="215"/>
      <c r="BD455" s="215"/>
      <c r="BE455" s="215"/>
      <c r="BF455" s="215"/>
      <c r="BG455" s="215"/>
      <c r="BH455" s="215"/>
    </row>
    <row r="456" spans="1:60" x14ac:dyDescent="0.2">
      <c r="A456" s="231" t="s">
        <v>132</v>
      </c>
      <c r="B456" s="232" t="s">
        <v>103</v>
      </c>
      <c r="C456" s="256" t="s">
        <v>27</v>
      </c>
      <c r="D456" s="233"/>
      <c r="E456" s="234"/>
      <c r="F456" s="235"/>
      <c r="G456" s="235">
        <f>SUMIF(AG457:AG462,"&lt;&gt;NOR",G457:G462)</f>
        <v>0</v>
      </c>
      <c r="H456" s="235"/>
      <c r="I456" s="235">
        <f>SUM(I457:I462)</f>
        <v>0</v>
      </c>
      <c r="J456" s="235"/>
      <c r="K456" s="235">
        <f>SUM(K457:K462)</f>
        <v>0</v>
      </c>
      <c r="L456" s="235"/>
      <c r="M456" s="235">
        <f>SUM(M457:M462)</f>
        <v>0</v>
      </c>
      <c r="N456" s="234"/>
      <c r="O456" s="234">
        <f>SUM(O457:O462)</f>
        <v>0</v>
      </c>
      <c r="P456" s="234"/>
      <c r="Q456" s="234">
        <f>SUM(Q457:Q462)</f>
        <v>0</v>
      </c>
      <c r="R456" s="235"/>
      <c r="S456" s="235"/>
      <c r="T456" s="236"/>
      <c r="U456" s="230"/>
      <c r="V456" s="230">
        <f>SUM(V457:V462)</f>
        <v>0</v>
      </c>
      <c r="W456" s="230"/>
      <c r="X456" s="230"/>
      <c r="Y456" s="230"/>
      <c r="AG456" t="s">
        <v>133</v>
      </c>
    </row>
    <row r="457" spans="1:60" outlineLevel="1" x14ac:dyDescent="0.2">
      <c r="A457" s="238">
        <v>93</v>
      </c>
      <c r="B457" s="239" t="s">
        <v>598</v>
      </c>
      <c r="C457" s="257" t="s">
        <v>599</v>
      </c>
      <c r="D457" s="240" t="s">
        <v>600</v>
      </c>
      <c r="E457" s="241">
        <v>1</v>
      </c>
      <c r="F457" s="242"/>
      <c r="G457" s="243">
        <f>ROUND(E457*F457,2)</f>
        <v>0</v>
      </c>
      <c r="H457" s="242"/>
      <c r="I457" s="243">
        <f>ROUND(E457*H457,2)</f>
        <v>0</v>
      </c>
      <c r="J457" s="242"/>
      <c r="K457" s="243">
        <f>ROUND(E457*J457,2)</f>
        <v>0</v>
      </c>
      <c r="L457" s="243">
        <v>21</v>
      </c>
      <c r="M457" s="243">
        <f>G457*(1+L457/100)</f>
        <v>0</v>
      </c>
      <c r="N457" s="241">
        <v>0</v>
      </c>
      <c r="O457" s="241">
        <f>ROUND(E457*N457,2)</f>
        <v>0</v>
      </c>
      <c r="P457" s="241">
        <v>0</v>
      </c>
      <c r="Q457" s="241">
        <f>ROUND(E457*P457,2)</f>
        <v>0</v>
      </c>
      <c r="R457" s="243"/>
      <c r="S457" s="243" t="s">
        <v>138</v>
      </c>
      <c r="T457" s="244" t="s">
        <v>520</v>
      </c>
      <c r="U457" s="225">
        <v>0</v>
      </c>
      <c r="V457" s="225">
        <f>ROUND(E457*U457,2)</f>
        <v>0</v>
      </c>
      <c r="W457" s="225"/>
      <c r="X457" s="225" t="s">
        <v>601</v>
      </c>
      <c r="Y457" s="225" t="s">
        <v>140</v>
      </c>
      <c r="Z457" s="215"/>
      <c r="AA457" s="215"/>
      <c r="AB457" s="215"/>
      <c r="AC457" s="215"/>
      <c r="AD457" s="215"/>
      <c r="AE457" s="215"/>
      <c r="AF457" s="215"/>
      <c r="AG457" s="215" t="s">
        <v>602</v>
      </c>
      <c r="AH457" s="215"/>
      <c r="AI457" s="215"/>
      <c r="AJ457" s="215"/>
      <c r="AK457" s="215"/>
      <c r="AL457" s="215"/>
      <c r="AM457" s="215"/>
      <c r="AN457" s="215"/>
      <c r="AO457" s="215"/>
      <c r="AP457" s="215"/>
      <c r="AQ457" s="215"/>
      <c r="AR457" s="215"/>
      <c r="AS457" s="215"/>
      <c r="AT457" s="215"/>
      <c r="AU457" s="215"/>
      <c r="AV457" s="215"/>
      <c r="AW457" s="215"/>
      <c r="AX457" s="215"/>
      <c r="AY457" s="215"/>
      <c r="AZ457" s="215"/>
      <c r="BA457" s="215"/>
      <c r="BB457" s="215"/>
      <c r="BC457" s="215"/>
      <c r="BD457" s="215"/>
      <c r="BE457" s="215"/>
      <c r="BF457" s="215"/>
      <c r="BG457" s="215"/>
      <c r="BH457" s="215"/>
    </row>
    <row r="458" spans="1:60" outlineLevel="2" x14ac:dyDescent="0.2">
      <c r="A458" s="222"/>
      <c r="B458" s="223"/>
      <c r="C458" s="261" t="s">
        <v>603</v>
      </c>
      <c r="D458" s="248"/>
      <c r="E458" s="248"/>
      <c r="F458" s="248"/>
      <c r="G458" s="248"/>
      <c r="H458" s="225"/>
      <c r="I458" s="225"/>
      <c r="J458" s="225"/>
      <c r="K458" s="225"/>
      <c r="L458" s="225"/>
      <c r="M458" s="225"/>
      <c r="N458" s="224"/>
      <c r="O458" s="224"/>
      <c r="P458" s="224"/>
      <c r="Q458" s="224"/>
      <c r="R458" s="225"/>
      <c r="S458" s="225"/>
      <c r="T458" s="225"/>
      <c r="U458" s="225"/>
      <c r="V458" s="225"/>
      <c r="W458" s="225"/>
      <c r="X458" s="225"/>
      <c r="Y458" s="225"/>
      <c r="Z458" s="215"/>
      <c r="AA458" s="215"/>
      <c r="AB458" s="215"/>
      <c r="AC458" s="215"/>
      <c r="AD458" s="215"/>
      <c r="AE458" s="215"/>
      <c r="AF458" s="215"/>
      <c r="AG458" s="215" t="s">
        <v>193</v>
      </c>
      <c r="AH458" s="215"/>
      <c r="AI458" s="215"/>
      <c r="AJ458" s="215"/>
      <c r="AK458" s="215"/>
      <c r="AL458" s="215"/>
      <c r="AM458" s="215"/>
      <c r="AN458" s="215"/>
      <c r="AO458" s="215"/>
      <c r="AP458" s="215"/>
      <c r="AQ458" s="215"/>
      <c r="AR458" s="215"/>
      <c r="AS458" s="215"/>
      <c r="AT458" s="215"/>
      <c r="AU458" s="215"/>
      <c r="AV458" s="215"/>
      <c r="AW458" s="215"/>
      <c r="AX458" s="215"/>
      <c r="AY458" s="215"/>
      <c r="AZ458" s="215"/>
      <c r="BA458" s="215"/>
      <c r="BB458" s="215"/>
      <c r="BC458" s="215"/>
      <c r="BD458" s="215"/>
      <c r="BE458" s="215"/>
      <c r="BF458" s="215"/>
      <c r="BG458" s="215"/>
      <c r="BH458" s="215"/>
    </row>
    <row r="459" spans="1:60" outlineLevel="1" x14ac:dyDescent="0.2">
      <c r="A459" s="238">
        <v>94</v>
      </c>
      <c r="B459" s="239" t="s">
        <v>604</v>
      </c>
      <c r="C459" s="257" t="s">
        <v>605</v>
      </c>
      <c r="D459" s="240" t="s">
        <v>600</v>
      </c>
      <c r="E459" s="241">
        <v>1</v>
      </c>
      <c r="F459" s="242"/>
      <c r="G459" s="243">
        <f>ROUND(E459*F459,2)</f>
        <v>0</v>
      </c>
      <c r="H459" s="242"/>
      <c r="I459" s="243">
        <f>ROUND(E459*H459,2)</f>
        <v>0</v>
      </c>
      <c r="J459" s="242"/>
      <c r="K459" s="243">
        <f>ROUND(E459*J459,2)</f>
        <v>0</v>
      </c>
      <c r="L459" s="243">
        <v>21</v>
      </c>
      <c r="M459" s="243">
        <f>G459*(1+L459/100)</f>
        <v>0</v>
      </c>
      <c r="N459" s="241">
        <v>0</v>
      </c>
      <c r="O459" s="241">
        <f>ROUND(E459*N459,2)</f>
        <v>0</v>
      </c>
      <c r="P459" s="241">
        <v>0</v>
      </c>
      <c r="Q459" s="241">
        <f>ROUND(E459*P459,2)</f>
        <v>0</v>
      </c>
      <c r="R459" s="243"/>
      <c r="S459" s="243" t="s">
        <v>138</v>
      </c>
      <c r="T459" s="244" t="s">
        <v>520</v>
      </c>
      <c r="U459" s="225">
        <v>0</v>
      </c>
      <c r="V459" s="225">
        <f>ROUND(E459*U459,2)</f>
        <v>0</v>
      </c>
      <c r="W459" s="225"/>
      <c r="X459" s="225" t="s">
        <v>601</v>
      </c>
      <c r="Y459" s="225" t="s">
        <v>140</v>
      </c>
      <c r="Z459" s="215"/>
      <c r="AA459" s="215"/>
      <c r="AB459" s="215"/>
      <c r="AC459" s="215"/>
      <c r="AD459" s="215"/>
      <c r="AE459" s="215"/>
      <c r="AF459" s="215"/>
      <c r="AG459" s="215" t="s">
        <v>606</v>
      </c>
      <c r="AH459" s="215"/>
      <c r="AI459" s="215"/>
      <c r="AJ459" s="215"/>
      <c r="AK459" s="215"/>
      <c r="AL459" s="215"/>
      <c r="AM459" s="215"/>
      <c r="AN459" s="215"/>
      <c r="AO459" s="215"/>
      <c r="AP459" s="215"/>
      <c r="AQ459" s="215"/>
      <c r="AR459" s="215"/>
      <c r="AS459" s="215"/>
      <c r="AT459" s="215"/>
      <c r="AU459" s="215"/>
      <c r="AV459" s="215"/>
      <c r="AW459" s="215"/>
      <c r="AX459" s="215"/>
      <c r="AY459" s="215"/>
      <c r="AZ459" s="215"/>
      <c r="BA459" s="215"/>
      <c r="BB459" s="215"/>
      <c r="BC459" s="215"/>
      <c r="BD459" s="215"/>
      <c r="BE459" s="215"/>
      <c r="BF459" s="215"/>
      <c r="BG459" s="215"/>
      <c r="BH459" s="215"/>
    </row>
    <row r="460" spans="1:60" ht="33.75" outlineLevel="2" x14ac:dyDescent="0.2">
      <c r="A460" s="222"/>
      <c r="B460" s="223"/>
      <c r="C460" s="261" t="s">
        <v>607</v>
      </c>
      <c r="D460" s="248"/>
      <c r="E460" s="248"/>
      <c r="F460" s="248"/>
      <c r="G460" s="248"/>
      <c r="H460" s="225"/>
      <c r="I460" s="225"/>
      <c r="J460" s="225"/>
      <c r="K460" s="225"/>
      <c r="L460" s="225"/>
      <c r="M460" s="225"/>
      <c r="N460" s="224"/>
      <c r="O460" s="224"/>
      <c r="P460" s="224"/>
      <c r="Q460" s="224"/>
      <c r="R460" s="225"/>
      <c r="S460" s="225"/>
      <c r="T460" s="225"/>
      <c r="U460" s="225"/>
      <c r="V460" s="225"/>
      <c r="W460" s="225"/>
      <c r="X460" s="225"/>
      <c r="Y460" s="225"/>
      <c r="Z460" s="215"/>
      <c r="AA460" s="215"/>
      <c r="AB460" s="215"/>
      <c r="AC460" s="215"/>
      <c r="AD460" s="215"/>
      <c r="AE460" s="215"/>
      <c r="AF460" s="215"/>
      <c r="AG460" s="215" t="s">
        <v>193</v>
      </c>
      <c r="AH460" s="215"/>
      <c r="AI460" s="215"/>
      <c r="AJ460" s="215"/>
      <c r="AK460" s="215"/>
      <c r="AL460" s="215"/>
      <c r="AM460" s="215"/>
      <c r="AN460" s="215"/>
      <c r="AO460" s="215"/>
      <c r="AP460" s="215"/>
      <c r="AQ460" s="215"/>
      <c r="AR460" s="215"/>
      <c r="AS460" s="215"/>
      <c r="AT460" s="215"/>
      <c r="AU460" s="215"/>
      <c r="AV460" s="215"/>
      <c r="AW460" s="215"/>
      <c r="AX460" s="215"/>
      <c r="AY460" s="215"/>
      <c r="AZ460" s="215"/>
      <c r="BA460" s="246" t="str">
        <f>C460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460" s="215"/>
      <c r="BC460" s="215"/>
      <c r="BD460" s="215"/>
      <c r="BE460" s="215"/>
      <c r="BF460" s="215"/>
      <c r="BG460" s="215"/>
      <c r="BH460" s="215"/>
    </row>
    <row r="461" spans="1:60" outlineLevel="1" x14ac:dyDescent="0.2">
      <c r="A461" s="238">
        <v>95</v>
      </c>
      <c r="B461" s="239" t="s">
        <v>608</v>
      </c>
      <c r="C461" s="257" t="s">
        <v>609</v>
      </c>
      <c r="D461" s="240" t="s">
        <v>600</v>
      </c>
      <c r="E461" s="241">
        <v>1</v>
      </c>
      <c r="F461" s="242"/>
      <c r="G461" s="243">
        <f>ROUND(E461*F461,2)</f>
        <v>0</v>
      </c>
      <c r="H461" s="242"/>
      <c r="I461" s="243">
        <f>ROUND(E461*H461,2)</f>
        <v>0</v>
      </c>
      <c r="J461" s="242"/>
      <c r="K461" s="243">
        <f>ROUND(E461*J461,2)</f>
        <v>0</v>
      </c>
      <c r="L461" s="243">
        <v>21</v>
      </c>
      <c r="M461" s="243">
        <f>G461*(1+L461/100)</f>
        <v>0</v>
      </c>
      <c r="N461" s="241">
        <v>0</v>
      </c>
      <c r="O461" s="241">
        <f>ROUND(E461*N461,2)</f>
        <v>0</v>
      </c>
      <c r="P461" s="241">
        <v>0</v>
      </c>
      <c r="Q461" s="241">
        <f>ROUND(E461*P461,2)</f>
        <v>0</v>
      </c>
      <c r="R461" s="243"/>
      <c r="S461" s="243" t="s">
        <v>138</v>
      </c>
      <c r="T461" s="244" t="s">
        <v>520</v>
      </c>
      <c r="U461" s="225">
        <v>0</v>
      </c>
      <c r="V461" s="225">
        <f>ROUND(E461*U461,2)</f>
        <v>0</v>
      </c>
      <c r="W461" s="225"/>
      <c r="X461" s="225" t="s">
        <v>601</v>
      </c>
      <c r="Y461" s="225" t="s">
        <v>140</v>
      </c>
      <c r="Z461" s="215"/>
      <c r="AA461" s="215"/>
      <c r="AB461" s="215"/>
      <c r="AC461" s="215"/>
      <c r="AD461" s="215"/>
      <c r="AE461" s="215"/>
      <c r="AF461" s="215"/>
      <c r="AG461" s="215" t="s">
        <v>606</v>
      </c>
      <c r="AH461" s="215"/>
      <c r="AI461" s="215"/>
      <c r="AJ461" s="215"/>
      <c r="AK461" s="215"/>
      <c r="AL461" s="215"/>
      <c r="AM461" s="215"/>
      <c r="AN461" s="215"/>
      <c r="AO461" s="215"/>
      <c r="AP461" s="215"/>
      <c r="AQ461" s="215"/>
      <c r="AR461" s="215"/>
      <c r="AS461" s="215"/>
      <c r="AT461" s="215"/>
      <c r="AU461" s="215"/>
      <c r="AV461" s="215"/>
      <c r="AW461" s="215"/>
      <c r="AX461" s="215"/>
      <c r="AY461" s="215"/>
      <c r="AZ461" s="215"/>
      <c r="BA461" s="215"/>
      <c r="BB461" s="215"/>
      <c r="BC461" s="215"/>
      <c r="BD461" s="215"/>
      <c r="BE461" s="215"/>
      <c r="BF461" s="215"/>
      <c r="BG461" s="215"/>
      <c r="BH461" s="215"/>
    </row>
    <row r="462" spans="1:60" ht="22.5" outlineLevel="2" x14ac:dyDescent="0.2">
      <c r="A462" s="222"/>
      <c r="B462" s="223"/>
      <c r="C462" s="261" t="s">
        <v>610</v>
      </c>
      <c r="D462" s="248"/>
      <c r="E462" s="248"/>
      <c r="F462" s="248"/>
      <c r="G462" s="248"/>
      <c r="H462" s="225"/>
      <c r="I462" s="225"/>
      <c r="J462" s="225"/>
      <c r="K462" s="225"/>
      <c r="L462" s="225"/>
      <c r="M462" s="225"/>
      <c r="N462" s="224"/>
      <c r="O462" s="224"/>
      <c r="P462" s="224"/>
      <c r="Q462" s="224"/>
      <c r="R462" s="225"/>
      <c r="S462" s="225"/>
      <c r="T462" s="225"/>
      <c r="U462" s="225"/>
      <c r="V462" s="225"/>
      <c r="W462" s="225"/>
      <c r="X462" s="225"/>
      <c r="Y462" s="225"/>
      <c r="Z462" s="215"/>
      <c r="AA462" s="215"/>
      <c r="AB462" s="215"/>
      <c r="AC462" s="215"/>
      <c r="AD462" s="215"/>
      <c r="AE462" s="215"/>
      <c r="AF462" s="215"/>
      <c r="AG462" s="215" t="s">
        <v>193</v>
      </c>
      <c r="AH462" s="215"/>
      <c r="AI462" s="215"/>
      <c r="AJ462" s="215"/>
      <c r="AK462" s="215"/>
      <c r="AL462" s="215"/>
      <c r="AM462" s="215"/>
      <c r="AN462" s="215"/>
      <c r="AO462" s="215"/>
      <c r="AP462" s="215"/>
      <c r="AQ462" s="215"/>
      <c r="AR462" s="215"/>
      <c r="AS462" s="215"/>
      <c r="AT462" s="215"/>
      <c r="AU462" s="215"/>
      <c r="AV462" s="215"/>
      <c r="AW462" s="215"/>
      <c r="AX462" s="215"/>
      <c r="AY462" s="215"/>
      <c r="AZ462" s="215"/>
      <c r="BA462" s="246" t="str">
        <f>C462</f>
        <v>Náklady na ztížené provádění stavebních prací v důsledku nepřerušeného provozu na staveništi nebo v případech nepřerušeného provozu v objektech v nichž se stavební práce provádí.</v>
      </c>
      <c r="BB462" s="215"/>
      <c r="BC462" s="215"/>
      <c r="BD462" s="215"/>
      <c r="BE462" s="215"/>
      <c r="BF462" s="215"/>
      <c r="BG462" s="215"/>
      <c r="BH462" s="215"/>
    </row>
    <row r="463" spans="1:60" x14ac:dyDescent="0.2">
      <c r="A463" s="3"/>
      <c r="B463" s="4"/>
      <c r="C463" s="264"/>
      <c r="D463" s="6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AE463">
        <v>12</v>
      </c>
      <c r="AF463">
        <v>21</v>
      </c>
      <c r="AG463" t="s">
        <v>118</v>
      </c>
    </row>
    <row r="464" spans="1:60" x14ac:dyDescent="0.2">
      <c r="A464" s="218"/>
      <c r="B464" s="219" t="s">
        <v>29</v>
      </c>
      <c r="C464" s="265"/>
      <c r="D464" s="220"/>
      <c r="E464" s="221"/>
      <c r="F464" s="221"/>
      <c r="G464" s="237">
        <f>G8+G49+G174+G202+G212+G270+G276+G283+G286+G288+G292+G301+G314+G341+G344+G379+G381+G392+G405+G423+G456</f>
        <v>0</v>
      </c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AE464">
        <f>SUMIF(L7:L462,AE463,G7:G462)</f>
        <v>0</v>
      </c>
      <c r="AF464">
        <f>SUMIF(L7:L462,AF463,G7:G462)</f>
        <v>0</v>
      </c>
      <c r="AG464" t="s">
        <v>611</v>
      </c>
    </row>
    <row r="465" spans="3:33" x14ac:dyDescent="0.2">
      <c r="C465" s="266"/>
      <c r="D465" s="10"/>
      <c r="AG465" t="s">
        <v>612</v>
      </c>
    </row>
    <row r="466" spans="3:33" x14ac:dyDescent="0.2">
      <c r="D466" s="10"/>
    </row>
    <row r="467" spans="3:33" x14ac:dyDescent="0.2">
      <c r="D467" s="10"/>
    </row>
    <row r="468" spans="3:33" x14ac:dyDescent="0.2">
      <c r="D468" s="10"/>
    </row>
    <row r="469" spans="3:33" x14ac:dyDescent="0.2">
      <c r="D469" s="10"/>
    </row>
    <row r="470" spans="3:33" x14ac:dyDescent="0.2">
      <c r="D470" s="10"/>
    </row>
    <row r="471" spans="3:33" x14ac:dyDescent="0.2">
      <c r="D471" s="10"/>
    </row>
    <row r="472" spans="3:33" x14ac:dyDescent="0.2">
      <c r="D472" s="10"/>
    </row>
    <row r="473" spans="3:33" x14ac:dyDescent="0.2">
      <c r="D473" s="10"/>
    </row>
    <row r="474" spans="3:33" x14ac:dyDescent="0.2">
      <c r="D474" s="10"/>
    </row>
    <row r="475" spans="3:33" x14ac:dyDescent="0.2">
      <c r="D475" s="10"/>
    </row>
    <row r="476" spans="3:33" x14ac:dyDescent="0.2">
      <c r="D476" s="10"/>
    </row>
    <row r="477" spans="3:33" x14ac:dyDescent="0.2">
      <c r="D477" s="10"/>
    </row>
    <row r="478" spans="3:33" x14ac:dyDescent="0.2">
      <c r="D478" s="10"/>
    </row>
    <row r="479" spans="3:33" x14ac:dyDescent="0.2">
      <c r="D479" s="10"/>
    </row>
    <row r="480" spans="3:33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gjyZdDMgY3LcNoDDtIoeZLimpWZoqTiwBWF7ogOTMociysENx0zOBxaUUqcwdAhKCi5PlJF4t7MyTSWC5iqwGA==" saltValue="JeZD8ZErTIjxDtWUpH9w+A==" spinCount="100000" sheet="1" formatRows="0"/>
  <mergeCells count="57">
    <mergeCell ref="C458:G458"/>
    <mergeCell ref="C460:G460"/>
    <mergeCell ref="C462:G462"/>
    <mergeCell ref="C378:G378"/>
    <mergeCell ref="C391:G391"/>
    <mergeCell ref="C394:G394"/>
    <mergeCell ref="C428:G428"/>
    <mergeCell ref="C444:G444"/>
    <mergeCell ref="C454:G454"/>
    <mergeCell ref="C290:G290"/>
    <mergeCell ref="C322:G322"/>
    <mergeCell ref="C331:G331"/>
    <mergeCell ref="C336:G336"/>
    <mergeCell ref="C339:G339"/>
    <mergeCell ref="C343:G343"/>
    <mergeCell ref="C242:G242"/>
    <mergeCell ref="C248:G248"/>
    <mergeCell ref="C252:G252"/>
    <mergeCell ref="C266:G266"/>
    <mergeCell ref="C274:G274"/>
    <mergeCell ref="C285:G285"/>
    <mergeCell ref="C214:G214"/>
    <mergeCell ref="C215:G215"/>
    <mergeCell ref="C219:G219"/>
    <mergeCell ref="C223:G223"/>
    <mergeCell ref="C232:G232"/>
    <mergeCell ref="C236:G236"/>
    <mergeCell ref="C109:G109"/>
    <mergeCell ref="C117:G117"/>
    <mergeCell ref="C124:G124"/>
    <mergeCell ref="C176:G176"/>
    <mergeCell ref="C207:G207"/>
    <mergeCell ref="C210:G210"/>
    <mergeCell ref="C66:G66"/>
    <mergeCell ref="C71:G71"/>
    <mergeCell ref="C83:G83"/>
    <mergeCell ref="C91:G91"/>
    <mergeCell ref="C100:G100"/>
    <mergeCell ref="C105:G105"/>
    <mergeCell ref="C36:G36"/>
    <mergeCell ref="C46:G46"/>
    <mergeCell ref="C47:G47"/>
    <mergeCell ref="C51:G51"/>
    <mergeCell ref="C56:G56"/>
    <mergeCell ref="C61:G61"/>
    <mergeCell ref="C16:G16"/>
    <mergeCell ref="C19:G19"/>
    <mergeCell ref="C22:G22"/>
    <mergeCell ref="C27:G27"/>
    <mergeCell ref="C30:G30"/>
    <mergeCell ref="C33:G3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Kratochvílová</dc:creator>
  <cp:lastModifiedBy>Erika Kratochvílová</cp:lastModifiedBy>
  <cp:lastPrinted>2019-03-19T12:27:02Z</cp:lastPrinted>
  <dcterms:created xsi:type="dcterms:W3CDTF">2009-04-08T07:15:50Z</dcterms:created>
  <dcterms:modified xsi:type="dcterms:W3CDTF">2025-01-13T13:58:24Z</dcterms:modified>
</cp:coreProperties>
</file>